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esktop\RIESGOS 2025\INDICADORES\"/>
    </mc:Choice>
  </mc:AlternateContent>
  <xr:revisionPtr revIDLastSave="0" documentId="13_ncr:1_{DD87AB3D-CC59-4C82-826F-F6DAB7FB30F3}" xr6:coauthVersionLast="47" xr6:coauthVersionMax="47" xr10:uidLastSave="{00000000-0000-0000-0000-000000000000}"/>
  <bookViews>
    <workbookView xWindow="-120" yWindow="-120" windowWidth="20730" windowHeight="11040" activeTab="2" xr2:uid="{56661C2C-F4AE-483C-A833-8C462BB4A5D2}"/>
  </bookViews>
  <sheets>
    <sheet name="balance" sheetId="1" r:id="rId1"/>
    <sheet name="FORMULAS" sheetId="3" r:id="rId2"/>
    <sheet name="INDICADOR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6" i="3" l="1"/>
  <c r="BW15" i="3"/>
  <c r="BW14" i="3"/>
  <c r="BW13" i="3"/>
  <c r="BW3" i="3"/>
  <c r="BW11" i="3" s="1"/>
  <c r="BW17" i="3" l="1"/>
  <c r="BW19" i="3" s="1"/>
  <c r="C28" i="2" s="1"/>
  <c r="BF5" i="3"/>
  <c r="AL14" i="3"/>
  <c r="BT21" i="3" s="1"/>
  <c r="AZ5" i="3" l="1"/>
  <c r="BO21" i="3" s="1"/>
  <c r="AP17" i="3" l="1"/>
  <c r="AP13" i="3"/>
  <c r="E836" i="1"/>
  <c r="AS14" i="3" l="1"/>
  <c r="B29" i="3" l="1"/>
  <c r="CN4" i="3" l="1"/>
  <c r="CK10" i="3" l="1"/>
  <c r="CK8" i="3"/>
  <c r="CI33" i="3"/>
  <c r="CI32" i="3"/>
  <c r="CI31" i="3"/>
  <c r="CI30" i="3"/>
  <c r="CI29" i="3"/>
  <c r="CI28" i="3"/>
  <c r="CI27" i="3"/>
  <c r="CI26" i="3"/>
  <c r="CI25" i="3"/>
  <c r="CI24" i="3"/>
  <c r="CI23" i="3"/>
  <c r="CI22" i="3"/>
  <c r="CI21" i="3"/>
  <c r="CI20" i="3"/>
  <c r="CI19" i="3"/>
  <c r="CI18" i="3"/>
  <c r="CI17" i="3"/>
  <c r="CI16" i="3"/>
  <c r="CI15" i="3"/>
  <c r="CI14" i="3"/>
  <c r="CI13" i="3"/>
  <c r="CI12" i="3"/>
  <c r="CI11" i="3"/>
  <c r="CI10" i="3"/>
  <c r="CI9" i="3"/>
  <c r="CI8" i="3"/>
  <c r="CI7" i="3"/>
  <c r="CI6" i="3"/>
  <c r="CI5" i="3"/>
  <c r="CI4" i="3"/>
  <c r="CI3" i="3"/>
  <c r="BL19" i="3"/>
  <c r="BL18" i="3"/>
  <c r="BL17" i="3"/>
  <c r="BL16" i="3"/>
  <c r="BL15" i="3"/>
  <c r="BL14" i="3"/>
  <c r="BL13" i="3"/>
  <c r="BL12" i="3"/>
  <c r="BL11" i="3"/>
  <c r="BL10" i="3"/>
  <c r="BL9" i="3"/>
  <c r="BL6" i="3"/>
  <c r="BL5" i="3"/>
  <c r="BL4" i="3"/>
  <c r="BL3" i="3"/>
  <c r="AW4" i="3"/>
  <c r="AW3" i="3"/>
  <c r="AP20" i="3"/>
  <c r="AP19" i="3"/>
  <c r="AP18" i="3"/>
  <c r="AP15" i="3"/>
  <c r="AP14" i="3"/>
  <c r="AP12" i="3"/>
  <c r="AL9" i="3"/>
  <c r="AL8" i="3"/>
  <c r="AL7" i="3"/>
  <c r="AL6" i="3"/>
  <c r="AL5" i="3"/>
  <c r="AL4" i="3"/>
  <c r="AL3" i="3"/>
  <c r="CF9" i="3"/>
  <c r="CF8" i="3"/>
  <c r="CF7" i="3"/>
  <c r="CF6" i="3"/>
  <c r="CF3" i="3"/>
  <c r="BI4" i="3"/>
  <c r="AP21" i="3" l="1"/>
  <c r="BL20" i="3"/>
  <c r="BI7" i="3"/>
  <c r="BI6" i="3"/>
  <c r="BI3" i="3"/>
  <c r="AI3" i="3"/>
  <c r="AI46" i="3"/>
  <c r="AI44" i="3"/>
  <c r="AI42" i="3"/>
  <c r="AI40" i="3"/>
  <c r="AI38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6" i="3"/>
  <c r="AI15" i="3"/>
  <c r="AI13" i="3"/>
  <c r="AI12" i="3"/>
  <c r="AI11" i="3"/>
  <c r="AI10" i="3"/>
  <c r="AI9" i="3"/>
  <c r="AI8" i="3"/>
  <c r="AI7" i="3"/>
  <c r="AI6" i="3"/>
  <c r="AF15" i="3"/>
  <c r="AF14" i="3"/>
  <c r="AF13" i="3"/>
  <c r="AF12" i="3"/>
  <c r="AF11" i="3"/>
  <c r="AF10" i="3"/>
  <c r="AF3" i="3"/>
  <c r="AF8" i="3" s="1"/>
  <c r="AC15" i="3"/>
  <c r="AC14" i="3"/>
  <c r="AC13" i="3"/>
  <c r="AC12" i="3"/>
  <c r="AC11" i="3"/>
  <c r="AC10" i="3"/>
  <c r="AC3" i="3"/>
  <c r="Z52" i="3"/>
  <c r="Z51" i="3"/>
  <c r="Z43" i="3"/>
  <c r="Z41" i="3"/>
  <c r="Z39" i="3"/>
  <c r="Z37" i="3"/>
  <c r="Z35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W22" i="3"/>
  <c r="W21" i="3"/>
  <c r="W20" i="3"/>
  <c r="W19" i="3"/>
  <c r="W18" i="3"/>
  <c r="W17" i="3"/>
  <c r="W16" i="3"/>
  <c r="W15" i="3"/>
  <c r="W14" i="3"/>
  <c r="W8" i="3"/>
  <c r="W7" i="3"/>
  <c r="W6" i="3"/>
  <c r="W5" i="3"/>
  <c r="W4" i="3"/>
  <c r="W3" i="3"/>
  <c r="T18" i="3"/>
  <c r="T17" i="3"/>
  <c r="T16" i="3"/>
  <c r="T15" i="3"/>
  <c r="T14" i="3"/>
  <c r="T13" i="3"/>
  <c r="T12" i="3"/>
  <c r="T11" i="3"/>
  <c r="T10" i="3"/>
  <c r="T5" i="3"/>
  <c r="T4" i="3"/>
  <c r="T3" i="3"/>
  <c r="Q23" i="3"/>
  <c r="Q22" i="3"/>
  <c r="Q21" i="3"/>
  <c r="Q20" i="3"/>
  <c r="Q19" i="3"/>
  <c r="Q18" i="3"/>
  <c r="Q17" i="3"/>
  <c r="Q16" i="3"/>
  <c r="Q15" i="3"/>
  <c r="Q8" i="3"/>
  <c r="Q7" i="3"/>
  <c r="Q6" i="3"/>
  <c r="Q5" i="3"/>
  <c r="Q4" i="3"/>
  <c r="Q3" i="3"/>
  <c r="N18" i="3"/>
  <c r="N17" i="3"/>
  <c r="N16" i="3"/>
  <c r="N15" i="3"/>
  <c r="N14" i="3"/>
  <c r="N13" i="3"/>
  <c r="N12" i="3"/>
  <c r="N11" i="3"/>
  <c r="N10" i="3"/>
  <c r="N5" i="3"/>
  <c r="N4" i="3"/>
  <c r="N3" i="3"/>
  <c r="K26" i="3"/>
  <c r="K24" i="3"/>
  <c r="K23" i="3"/>
  <c r="K22" i="3"/>
  <c r="K21" i="3"/>
  <c r="K20" i="3"/>
  <c r="K16" i="3"/>
  <c r="K14" i="3"/>
  <c r="K13" i="3"/>
  <c r="K12" i="3"/>
  <c r="K11" i="3"/>
  <c r="K10" i="3"/>
  <c r="K9" i="3"/>
  <c r="K8" i="3"/>
  <c r="K7" i="3"/>
  <c r="H45" i="3"/>
  <c r="H41" i="3"/>
  <c r="H40" i="3"/>
  <c r="H37" i="3"/>
  <c r="H36" i="3"/>
  <c r="H35" i="3"/>
  <c r="H34" i="3"/>
  <c r="H33" i="3"/>
  <c r="H26" i="3"/>
  <c r="H24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E76" i="3"/>
  <c r="E71" i="3"/>
  <c r="E68" i="3"/>
  <c r="E67" i="3"/>
  <c r="E66" i="3"/>
  <c r="E65" i="3"/>
  <c r="E64" i="3"/>
  <c r="E46" i="3"/>
  <c r="E44" i="3"/>
  <c r="E42" i="3"/>
  <c r="E40" i="3"/>
  <c r="E38" i="3"/>
  <c r="E36" i="3"/>
  <c r="E35" i="3"/>
  <c r="E34" i="3"/>
  <c r="E33" i="3"/>
  <c r="E32" i="3"/>
  <c r="E31" i="3"/>
  <c r="E30" i="3"/>
  <c r="E29" i="3"/>
  <c r="E28" i="3"/>
  <c r="E27" i="3"/>
  <c r="E26" i="3"/>
  <c r="E25" i="3"/>
  <c r="E21" i="3"/>
  <c r="E20" i="3"/>
  <c r="E19" i="3"/>
  <c r="E18" i="3"/>
  <c r="E17" i="3"/>
  <c r="E16" i="3"/>
  <c r="E15" i="3"/>
  <c r="E14" i="3"/>
  <c r="E13" i="3"/>
  <c r="E12" i="3"/>
  <c r="E11" i="3"/>
  <c r="E10" i="3"/>
  <c r="B31" i="3"/>
  <c r="B25" i="3"/>
  <c r="B24" i="3"/>
  <c r="B23" i="3"/>
  <c r="B19" i="3"/>
  <c r="B18" i="3"/>
  <c r="B17" i="3"/>
  <c r="B16" i="3"/>
  <c r="B15" i="3"/>
  <c r="B11" i="3"/>
  <c r="B10" i="3"/>
  <c r="E59" i="3"/>
  <c r="E55" i="3"/>
  <c r="E54" i="3"/>
  <c r="E52" i="3"/>
  <c r="E24" i="3"/>
  <c r="E22" i="3"/>
  <c r="B26" i="3"/>
  <c r="E9" i="3"/>
  <c r="E5" i="3"/>
  <c r="E4" i="3"/>
  <c r="B36" i="3" l="1"/>
  <c r="B35" i="3"/>
  <c r="B30" i="3"/>
  <c r="B28" i="3"/>
  <c r="B27" i="3"/>
  <c r="B6" i="3"/>
  <c r="CK6" i="3" s="1"/>
  <c r="B5" i="3"/>
  <c r="CK5" i="3" s="1"/>
  <c r="B4" i="3"/>
  <c r="CK4" i="3" s="1"/>
  <c r="CF4" i="3"/>
  <c r="CC20" i="3"/>
  <c r="CC19" i="3"/>
  <c r="CC18" i="3"/>
  <c r="CC17" i="3"/>
  <c r="CC16" i="3"/>
  <c r="CC15" i="3"/>
  <c r="CC14" i="3"/>
  <c r="CC13" i="3"/>
  <c r="CC12" i="3"/>
  <c r="CC11" i="3"/>
  <c r="CC10" i="3"/>
  <c r="CC9" i="3"/>
  <c r="CC7" i="3"/>
  <c r="CC6" i="3"/>
  <c r="CC5" i="3"/>
  <c r="CC4" i="3"/>
  <c r="CC3" i="3"/>
  <c r="BQ10" i="3"/>
  <c r="BZ10" i="3" s="1"/>
  <c r="BQ11" i="3"/>
  <c r="BZ11" i="3" s="1"/>
  <c r="BQ4" i="3"/>
  <c r="BZ4" i="3" s="1"/>
  <c r="BQ5" i="3"/>
  <c r="BZ5" i="3" s="1"/>
  <c r="BQ19" i="3"/>
  <c r="BZ19" i="3" s="1"/>
  <c r="BQ18" i="3"/>
  <c r="BZ18" i="3" s="1"/>
  <c r="BQ17" i="3"/>
  <c r="BZ17" i="3" s="1"/>
  <c r="BQ16" i="3"/>
  <c r="BZ16" i="3" s="1"/>
  <c r="BQ15" i="3"/>
  <c r="BZ15" i="3" s="1"/>
  <c r="BQ14" i="3"/>
  <c r="BZ14" i="3" s="1"/>
  <c r="BQ13" i="3"/>
  <c r="BZ13" i="3" s="1"/>
  <c r="BQ12" i="3"/>
  <c r="BZ12" i="3" s="1"/>
  <c r="BQ9" i="3"/>
  <c r="BZ9" i="3" s="1"/>
  <c r="BQ6" i="3"/>
  <c r="BZ6" i="3" s="1"/>
  <c r="BQ3" i="3"/>
  <c r="BZ3" i="3" s="1"/>
  <c r="CF10" i="3" l="1"/>
  <c r="BL7" i="3"/>
  <c r="BL21" i="3" s="1"/>
  <c r="BL23" i="3" s="1"/>
  <c r="BQ20" i="3"/>
  <c r="BZ20" i="3" s="1"/>
  <c r="BQ7" i="3" l="1"/>
  <c r="BZ7" i="3" s="1"/>
  <c r="CF12" i="3"/>
  <c r="C29" i="2" s="1"/>
  <c r="D29" i="2" s="1"/>
  <c r="BC4" i="3"/>
  <c r="AP9" i="3"/>
  <c r="AP8" i="3"/>
  <c r="AP7" i="3"/>
  <c r="AP6" i="3"/>
  <c r="AP5" i="3"/>
  <c r="AP4" i="3"/>
  <c r="AS3" i="3"/>
  <c r="AS10" i="3" s="1"/>
  <c r="AS12" i="3" s="1"/>
  <c r="AS16" i="3" s="1"/>
  <c r="AI4" i="3"/>
  <c r="AC20" i="3"/>
  <c r="AC8" i="3"/>
  <c r="Q30" i="3"/>
  <c r="Q13" i="3"/>
  <c r="T8" i="3"/>
  <c r="N8" i="3"/>
  <c r="N25" i="3"/>
  <c r="J4" i="3"/>
  <c r="J30" i="3" s="1"/>
  <c r="K27" i="3"/>
  <c r="E79" i="3"/>
  <c r="E72" i="3"/>
  <c r="H48" i="3"/>
  <c r="AC22" i="3" l="1"/>
  <c r="C12" i="2" s="1"/>
  <c r="D12" i="2" s="1"/>
  <c r="BQ21" i="3"/>
  <c r="BQ23" i="3" s="1"/>
  <c r="BI5" i="3"/>
  <c r="Z53" i="3"/>
  <c r="BI8" i="3"/>
  <c r="AP16" i="3"/>
  <c r="AP22" i="3" s="1"/>
  <c r="AW5" i="3"/>
  <c r="AW7" i="3" s="1"/>
  <c r="BC3" i="3"/>
  <c r="BC5" i="3" s="1"/>
  <c r="BC7" i="3" s="1"/>
  <c r="Z49" i="3"/>
  <c r="AP3" i="3"/>
  <c r="W29" i="3"/>
  <c r="W13" i="3"/>
  <c r="AI52" i="3"/>
  <c r="AI55" i="3" s="1"/>
  <c r="C14" i="2" s="1"/>
  <c r="D14" i="2" s="1"/>
  <c r="Q32" i="3"/>
  <c r="C8" i="2" s="1"/>
  <c r="D8" i="2" s="1"/>
  <c r="AL10" i="3"/>
  <c r="AL12" i="3" s="1"/>
  <c r="AL16" i="3" s="1"/>
  <c r="AF20" i="3"/>
  <c r="AF22" i="3" s="1"/>
  <c r="C13" i="2" s="1"/>
  <c r="D13" i="2" s="1"/>
  <c r="C18" i="2"/>
  <c r="D18" i="2" s="1"/>
  <c r="E56" i="3"/>
  <c r="E74" i="3" s="1"/>
  <c r="N27" i="3"/>
  <c r="K18" i="3"/>
  <c r="K31" i="3" s="1"/>
  <c r="T25" i="3"/>
  <c r="T27" i="3" s="1"/>
  <c r="H43" i="3"/>
  <c r="B46" i="3"/>
  <c r="B49" i="3" s="1"/>
  <c r="B7" i="3"/>
  <c r="CK7" i="3" s="1"/>
  <c r="CK9" i="3" s="1"/>
  <c r="CK12" i="3" s="1"/>
  <c r="C31" i="2" s="1"/>
  <c r="D31" i="2" s="1"/>
  <c r="BZ21" i="3" l="1"/>
  <c r="E78" i="3"/>
  <c r="CN3" i="3"/>
  <c r="CN6" i="3" s="1"/>
  <c r="C32" i="2" s="1"/>
  <c r="W32" i="3"/>
  <c r="C9" i="2" s="1"/>
  <c r="D9" i="2" s="1"/>
  <c r="BI10" i="3"/>
  <c r="C23" i="2" s="1"/>
  <c r="D23" i="2" s="1"/>
  <c r="B48" i="3"/>
  <c r="B50" i="3" s="1"/>
  <c r="C2" i="2" s="1"/>
  <c r="D2" i="2" s="1"/>
  <c r="Z56" i="3"/>
  <c r="C10" i="2" s="1"/>
  <c r="D10" i="2" s="1"/>
  <c r="AP10" i="3"/>
  <c r="H47" i="3"/>
  <c r="H49" i="3" s="1"/>
  <c r="C5" i="2" s="1"/>
  <c r="D5" i="2" s="1"/>
  <c r="K4" i="3"/>
  <c r="K30" i="3" s="1"/>
  <c r="K33" i="3" s="1"/>
  <c r="C6" i="2" s="1"/>
  <c r="D6" i="2" s="1"/>
  <c r="C4" i="2" l="1"/>
  <c r="D4" i="2" s="1"/>
  <c r="E80" i="3"/>
  <c r="C16" i="2"/>
  <c r="D16" i="2" s="1"/>
  <c r="C25" i="2"/>
  <c r="D25" i="2" s="1"/>
  <c r="C21" i="2"/>
  <c r="D21" i="2" s="1"/>
  <c r="C20" i="2"/>
  <c r="D20" i="2" s="1"/>
  <c r="CC21" i="3"/>
  <c r="C26" i="2"/>
  <c r="D26" i="2" s="1"/>
  <c r="AP23" i="3"/>
  <c r="C17" i="2" s="1"/>
  <c r="D17" i="2" s="1"/>
</calcChain>
</file>

<file path=xl/sharedStrings.xml><?xml version="1.0" encoding="utf-8"?>
<sst xmlns="http://schemas.openxmlformats.org/spreadsheetml/2006/main" count="265" uniqueCount="168">
  <si>
    <t>SUFICIENCIA PATRIMONIAL</t>
  </si>
  <si>
    <t>ESTRUCTURA Y CALIDAD DE ACTIVOS</t>
  </si>
  <si>
    <t>INDICES DE MOROSIDAD</t>
  </si>
  <si>
    <t>MOROSIDAD DE LA CARTERA DE CONSUMO</t>
  </si>
  <si>
    <t>MOROSIDAD DE LA CARTERA DE MICROCREDITO</t>
  </si>
  <si>
    <t>MOROSIDAD DE LA CARTERA TOTAL</t>
  </si>
  <si>
    <t>COBERTURA DE PROVISIONES PARA CARTERA IMPRODUCTIVA</t>
  </si>
  <si>
    <t>COBERTURA DE LA CARTERA DE CREDITO CONSUMO</t>
  </si>
  <si>
    <t>COBERTURA DE LA CARTERA DE MICROCREDITO</t>
  </si>
  <si>
    <t>COBERTURA DE LA CARTERA PROBLEMÁTICA</t>
  </si>
  <si>
    <t>EFICIENCIA MICROECONOMICA</t>
  </si>
  <si>
    <t>RENTABILIDAD</t>
  </si>
  <si>
    <t>INTERMEDIACION FINANCIERA</t>
  </si>
  <si>
    <t>EFICIENCIA FINANCIERA</t>
  </si>
  <si>
    <t>LIQUIDEZ</t>
  </si>
  <si>
    <t xml:space="preserve">FONDOS DISPONIBLES / TOTAL DEPOSITOS A CORTO PLAZO </t>
  </si>
  <si>
    <t>VULNERABILIDAD DEL PATRIMONIO</t>
  </si>
  <si>
    <t>FK = (PATRIMONIO + RESULTADOS - INGRESOS EXTRAORDINARIOS) / ACTIVOS TOTALES</t>
  </si>
  <si>
    <t>FI = 1 + (ACTIVOS IMPRODUCTIVOS / ACTIVOS TOTALES)</t>
  </si>
  <si>
    <t>INDICE DE CAPITALIZACION NETO: FK / FI</t>
  </si>
  <si>
    <t>GASTOS</t>
  </si>
  <si>
    <t>TOTAL</t>
  </si>
  <si>
    <t>INGRESOS</t>
  </si>
  <si>
    <t>1.1 COBERTURA PATRIMONIAL DE ACTIVOS</t>
  </si>
  <si>
    <t>PATRIMONIO MAS RESULTADOS</t>
  </si>
  <si>
    <t>(-)4</t>
  </si>
  <si>
    <t>(+)5</t>
  </si>
  <si>
    <t>(+)1411</t>
  </si>
  <si>
    <t>(+)1412</t>
  </si>
  <si>
    <t>(+)1413</t>
  </si>
  <si>
    <t>(+)1414</t>
  </si>
  <si>
    <t>(+)1415</t>
  </si>
  <si>
    <t>(+)1416</t>
  </si>
  <si>
    <t>(+)1417</t>
  </si>
  <si>
    <t>(+)1418</t>
  </si>
  <si>
    <t>(+)1419</t>
  </si>
  <si>
    <t>(+)1420</t>
  </si>
  <si>
    <t>(+)1421</t>
  </si>
  <si>
    <t>(+)1422</t>
  </si>
  <si>
    <t>(+)1423</t>
  </si>
  <si>
    <t>(+)1424</t>
  </si>
  <si>
    <t>(+)1425</t>
  </si>
  <si>
    <t>(+)1426</t>
  </si>
  <si>
    <t>(+)1428</t>
  </si>
  <si>
    <t>(+)1499</t>
  </si>
  <si>
    <t>(+)16</t>
  </si>
  <si>
    <t>(+)17</t>
  </si>
  <si>
    <t>(-)170105</t>
  </si>
  <si>
    <t>(-)170110</t>
  </si>
  <si>
    <t>(-)170115</t>
  </si>
  <si>
    <t>(+)18</t>
  </si>
  <si>
    <t>ACTIVOS INMOVILIZADOS NETOS</t>
  </si>
  <si>
    <t>(+)19</t>
  </si>
  <si>
    <t>(-)1901</t>
  </si>
  <si>
    <t>(-)190205</t>
  </si>
  <si>
    <t>(-)190210</t>
  </si>
  <si>
    <t>(-)190225</t>
  </si>
  <si>
    <t>(-)190240</t>
  </si>
  <si>
    <t>(-)120250</t>
  </si>
  <si>
    <t>(-)190280</t>
  </si>
  <si>
    <t>(-)190286</t>
  </si>
  <si>
    <t>(-)1903</t>
  </si>
  <si>
    <t>PAT M R</t>
  </si>
  <si>
    <t>AC IN N</t>
  </si>
  <si>
    <t>SUF PAT</t>
  </si>
  <si>
    <t>(+)1452</t>
  </si>
  <si>
    <t>ACTIVOS PRODUCTIVOS NETOS</t>
  </si>
  <si>
    <t>(-)170120</t>
  </si>
  <si>
    <t>TOTAL ACTIVO</t>
  </si>
  <si>
    <t>ACTIVOS IMPRODUCTIVOS NETOS</t>
  </si>
  <si>
    <t>ACT IMP NE</t>
  </si>
  <si>
    <t>TOTAL ACTI</t>
  </si>
  <si>
    <t>ACT PROD NET</t>
  </si>
  <si>
    <t>MENOS</t>
  </si>
  <si>
    <t>ACT IMPRO</t>
  </si>
  <si>
    <t>2.1 ACTIVOS IMPRODUCTIVOS /TOTAL ACTIVOS</t>
  </si>
  <si>
    <t>2.2 ACTIVOS PRODUCTIVOS /TOTAL ACTIVOS</t>
  </si>
  <si>
    <t>2.3 ACTIVOS PRODUCTIVOS/PASIVOS CON COSTO</t>
  </si>
  <si>
    <t>PASIVOS CON COSTO</t>
  </si>
  <si>
    <t>ACT PROD/PA C</t>
  </si>
  <si>
    <t>DIVIDIDO</t>
  </si>
  <si>
    <t>MOROSIDAD SIMPLE</t>
  </si>
  <si>
    <t>MOROSIDAD AMPLIADA</t>
  </si>
  <si>
    <t>3.2.1 MOROSIDAD DE LA CARTERA DE MICROCREDITO</t>
  </si>
  <si>
    <t>3.2.2 MOROSIDAD DE LA CARTERA DE MICROCREDITO</t>
  </si>
  <si>
    <t>3.1.1 MOROSIDAD DE LA CARTERA DE CONSUMO</t>
  </si>
  <si>
    <t>3.1.2 MOROSIDAD DE LA CARTERA DE CONSUMO</t>
  </si>
  <si>
    <t>3.3 MOROSIDAD DE LA CARTERA TOTAL</t>
  </si>
  <si>
    <t>MOROSIDAD GENERAL</t>
  </si>
  <si>
    <t>4.1. COBERTURA DE LA CARTERA DE CREDITO CONSUMO</t>
  </si>
  <si>
    <t>COBERTURA</t>
  </si>
  <si>
    <t>4.2. COBERTURA DE LA CARTERA DE CREDITO MICROCREDITO</t>
  </si>
  <si>
    <t>4.3. COBERTURA DE LA CARTERA PROBLEMÁTICA</t>
  </si>
  <si>
    <t>5.1 GASTOS DE OPERACIÓN ESTIMADOS/TOTAL ACTIVO PROMEDIO</t>
  </si>
  <si>
    <t>MES</t>
  </si>
  <si>
    <t>SUBTOTAL</t>
  </si>
  <si>
    <t>GAS OP/AC PROM</t>
  </si>
  <si>
    <t>5.3 GASTOS DE PERSONAL ESTIMADOS/TOTAL ACTIVO PROMEDIO</t>
  </si>
  <si>
    <t>GAST PERSONAL</t>
  </si>
  <si>
    <t>ENERO</t>
  </si>
  <si>
    <t>ANUALIZACION</t>
  </si>
  <si>
    <t>5.2 GASTOS DE OPERACIÓN/MARGEN FINANCIERO</t>
  </si>
  <si>
    <t>GAS OP/MF</t>
  </si>
  <si>
    <t>DIFERENCIA</t>
  </si>
  <si>
    <t>ROE</t>
  </si>
  <si>
    <t>ROA</t>
  </si>
  <si>
    <t>INT FINA</t>
  </si>
  <si>
    <t>6.1 ROE</t>
  </si>
  <si>
    <t>6.2 ROA</t>
  </si>
  <si>
    <t>7. INTERMEDIACION FINANCIERA</t>
  </si>
  <si>
    <t>8.1 MARGEN DE INTERMEDIACION ESTIMADO/PATRIMONIO PROMEDIO</t>
  </si>
  <si>
    <t>MAR INT EST/PAT PRO</t>
  </si>
  <si>
    <t>ANUALIACION</t>
  </si>
  <si>
    <t>ACT IMPROD NET</t>
  </si>
  <si>
    <t>8.2 MARGEN DE INTERMEDIACION ESTIMADO/ACTIVO PROMEDIO</t>
  </si>
  <si>
    <t>9.1 RENDIMIENTO DE LA CARTERA CONSUMO</t>
  </si>
  <si>
    <t>9.2 RENDIMIENTO DE LA CARTERA MICRO</t>
  </si>
  <si>
    <t>(+)1450</t>
  </si>
  <si>
    <t>11 CARTERA IMPRODUCTIVA DESCUBIERTA/PATRIMONIO MAS RESULTADOS</t>
  </si>
  <si>
    <t>11. FK</t>
  </si>
  <si>
    <t>(-) 56</t>
  </si>
  <si>
    <t>ACTIVO</t>
  </si>
  <si>
    <t>FK</t>
  </si>
  <si>
    <t>11. FI</t>
  </si>
  <si>
    <t>ACTIVOS IMPRODUCTIVOS</t>
  </si>
  <si>
    <t>ACTIVO TOTAL</t>
  </si>
  <si>
    <t>FI</t>
  </si>
  <si>
    <t xml:space="preserve"> </t>
  </si>
  <si>
    <t xml:space="preserve">INTERESES CAUSADOS </t>
  </si>
  <si>
    <t>INTERESES Y DESCUENTOS GANADOS</t>
  </si>
  <si>
    <t>INTERESES CAUSADOS</t>
  </si>
  <si>
    <t>COMISIONES GANADAS</t>
  </si>
  <si>
    <t>UTILIDADES FINANCIERAS</t>
  </si>
  <si>
    <t>INGRESOS POR SERVICIOS</t>
  </si>
  <si>
    <t>COMISIONES CAUSADAS</t>
  </si>
  <si>
    <t>PERDIDAS FINANCIERAS</t>
  </si>
  <si>
    <t>PROVISIONES</t>
  </si>
  <si>
    <t>GASTOS DE PERSONAL</t>
  </si>
  <si>
    <t>HONORARIOS</t>
  </si>
  <si>
    <t>SERVICIOS VARIOS</t>
  </si>
  <si>
    <t>IMPUESTOS, CONTRIBUCIONES Y MULTAS</t>
  </si>
  <si>
    <t>DEPRECIACIONES</t>
  </si>
  <si>
    <t>AMORTIZACIONES</t>
  </si>
  <si>
    <t>OTROS GASTOS</t>
  </si>
  <si>
    <t>SEGMENTO 3</t>
  </si>
  <si>
    <t>Informe emitido al CAD y CV</t>
  </si>
  <si>
    <t xml:space="preserve">numero de proceso </t>
  </si>
  <si>
    <t xml:space="preserve">ubicación del juzgado </t>
  </si>
  <si>
    <t>en que instancia esta el proceso</t>
  </si>
  <si>
    <r>
      <t xml:space="preserve">( PATRIMONIO + RESULTADOS ) / ACTIVOS INMOVILIZADOS </t>
    </r>
    <r>
      <rPr>
        <b/>
        <sz val="11"/>
        <color theme="1"/>
        <rFont val="Calibri"/>
        <family val="2"/>
        <scheme val="minor"/>
      </rPr>
      <t>(MAS)</t>
    </r>
  </si>
  <si>
    <r>
      <t>ACTIVOS IMPRODUCTIVOS NETOS / TOTAL ACTIVOS</t>
    </r>
    <r>
      <rPr>
        <b/>
        <sz val="11"/>
        <color theme="1"/>
        <rFont val="Calibri"/>
        <family val="2"/>
        <scheme val="minor"/>
      </rPr>
      <t xml:space="preserve"> (MENOS)</t>
    </r>
  </si>
  <si>
    <r>
      <t xml:space="preserve">ACTIVOS PRODUCTIVOS / TOTAL ACTIVOS </t>
    </r>
    <r>
      <rPr>
        <b/>
        <sz val="11"/>
        <color theme="1"/>
        <rFont val="Calibri"/>
        <family val="2"/>
        <scheme val="minor"/>
      </rPr>
      <t>(MAS)</t>
    </r>
  </si>
  <si>
    <r>
      <t xml:space="preserve">ACTIVOS PRODUCTIVOS / PASIVOS CON COSTO </t>
    </r>
    <r>
      <rPr>
        <b/>
        <sz val="11"/>
        <color theme="1"/>
        <rFont val="Calibri"/>
        <family val="2"/>
        <scheme val="minor"/>
      </rPr>
      <t>(MAS)</t>
    </r>
  </si>
  <si>
    <r>
      <t xml:space="preserve">GASTOS DE OPERACION ESTIMADOS / TOTAL ACTIVO PROMEDIO </t>
    </r>
    <r>
      <rPr>
        <b/>
        <sz val="11"/>
        <color theme="1"/>
        <rFont val="Calibri"/>
        <family val="2"/>
        <scheme val="minor"/>
      </rPr>
      <t>(MENOS)</t>
    </r>
  </si>
  <si>
    <r>
      <t>GASTOS DE OPERACION  / MARGEN FINANCIERO</t>
    </r>
    <r>
      <rPr>
        <b/>
        <sz val="11"/>
        <color theme="1"/>
        <rFont val="Calibri"/>
        <family val="2"/>
        <scheme val="minor"/>
      </rPr>
      <t xml:space="preserve"> (MENOS)</t>
    </r>
  </si>
  <si>
    <r>
      <t xml:space="preserve">GASTOS DE PERSONAL ESTIMADOS / ACTIVO PROMEDIO </t>
    </r>
    <r>
      <rPr>
        <b/>
        <sz val="11"/>
        <color theme="1"/>
        <rFont val="Calibri"/>
        <family val="2"/>
        <scheme val="minor"/>
      </rPr>
      <t>(MENOS)</t>
    </r>
  </si>
  <si>
    <r>
      <t xml:space="preserve">RESULTADOS DEL EJERCICIO / PATRIMONIO PROMEDIO </t>
    </r>
    <r>
      <rPr>
        <b/>
        <sz val="11"/>
        <color theme="1"/>
        <rFont val="Calibri"/>
        <family val="2"/>
        <scheme val="minor"/>
      </rPr>
      <t>(MAS)</t>
    </r>
  </si>
  <si>
    <r>
      <t xml:space="preserve">RESULTADOS DEL EJERCICIO / ACTIVO PROMEDIO </t>
    </r>
    <r>
      <rPr>
        <b/>
        <sz val="11"/>
        <color theme="1"/>
        <rFont val="Calibri"/>
        <family val="2"/>
        <scheme val="minor"/>
      </rPr>
      <t>(MAS)</t>
    </r>
  </si>
  <si>
    <r>
      <t xml:space="preserve">CARTERA BRUTA / (DEPOSITOS A LA VISTA + DEPOSITOS A PLAZO) </t>
    </r>
    <r>
      <rPr>
        <b/>
        <sz val="11"/>
        <color theme="1"/>
        <rFont val="Calibri"/>
        <family val="2"/>
        <scheme val="minor"/>
      </rPr>
      <t>(MAS)</t>
    </r>
  </si>
  <si>
    <r>
      <t xml:space="preserve">MARGEN DE INTERMEDIACIÓN ESTIMADO / PATRIMONIO PROMEDIO </t>
    </r>
    <r>
      <rPr>
        <b/>
        <sz val="11"/>
        <color theme="1"/>
        <rFont val="Calibri"/>
        <family val="2"/>
        <scheme val="minor"/>
      </rPr>
      <t xml:space="preserve"> (MAS)</t>
    </r>
  </si>
  <si>
    <r>
      <t>MARGEN DE INTERMEDIACIÓN ESTIMADO / ACTIVO PROMEDIO</t>
    </r>
    <r>
      <rPr>
        <b/>
        <sz val="11"/>
        <color theme="1"/>
        <rFont val="Calibri"/>
        <family val="2"/>
        <scheme val="minor"/>
      </rPr>
      <t xml:space="preserve">  (MAS)</t>
    </r>
  </si>
  <si>
    <t>Total</t>
  </si>
  <si>
    <t>LIQUIDEZ GENERAL</t>
  </si>
  <si>
    <t>10. LIQUIDEZ GENRAL</t>
  </si>
  <si>
    <t xml:space="preserve">10. FONDOS DISPONIBLES SOBRE OBLIG CORTO PLAZO </t>
  </si>
  <si>
    <t>DICIEMBRE</t>
  </si>
  <si>
    <t xml:space="preserve">GRADO DE ABSORCION </t>
  </si>
  <si>
    <t xml:space="preserve">SOLVENCIA PATRIMONIAL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</si>
</sst>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4" fontId="0" fillId="0" borderId="0" xfId="0" applyNumberFormat="1"/>
    <xf numFmtId="0" fontId="0" fillId="0" borderId="2" xfId="0" applyBorder="1" applyAlignment="1">
      <alignment horizontal="right"/>
    </xf>
    <xf numFmtId="164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2" xfId="0" applyBorder="1"/>
    <xf numFmtId="9" fontId="0" fillId="0" borderId="2" xfId="2" applyFont="1" applyBorder="1"/>
    <xf numFmtId="10" fontId="0" fillId="0" borderId="2" xfId="2" applyNumberFormat="1" applyFont="1" applyBorder="1"/>
    <xf numFmtId="0" fontId="0" fillId="0" borderId="2" xfId="0" applyBorder="1" applyAlignment="1">
      <alignment horizontal="center"/>
    </xf>
    <xf numFmtId="44" fontId="0" fillId="0" borderId="2" xfId="1" applyFont="1" applyBorder="1"/>
    <xf numFmtId="44" fontId="0" fillId="0" borderId="2" xfId="0" applyNumberFormat="1" applyBorder="1"/>
    <xf numFmtId="44" fontId="0" fillId="0" borderId="0" xfId="1" applyFont="1" applyBorder="1"/>
    <xf numFmtId="10" fontId="0" fillId="0" borderId="0" xfId="2" applyNumberFormat="1" applyFont="1" applyBorder="1"/>
    <xf numFmtId="9" fontId="0" fillId="0" borderId="2" xfId="2" applyFont="1" applyFill="1" applyBorder="1" applyAlignment="1">
      <alignment horizontal="center" wrapText="1"/>
    </xf>
    <xf numFmtId="164" fontId="0" fillId="2" borderId="2" xfId="0" applyNumberFormat="1" applyFill="1" applyBorder="1"/>
    <xf numFmtId="44" fontId="0" fillId="2" borderId="2" xfId="1" applyFont="1" applyFill="1" applyBorder="1"/>
    <xf numFmtId="164" fontId="0" fillId="2" borderId="2" xfId="1" applyNumberFormat="1" applyFont="1" applyFill="1" applyBorder="1"/>
    <xf numFmtId="164" fontId="0" fillId="2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 wrapText="1"/>
    </xf>
    <xf numFmtId="0" fontId="0" fillId="0" borderId="2" xfId="1" applyNumberFormat="1" applyFont="1" applyFill="1" applyBorder="1"/>
    <xf numFmtId="44" fontId="0" fillId="2" borderId="2" xfId="0" applyNumberFormat="1" applyFill="1" applyBorder="1"/>
    <xf numFmtId="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10" fontId="0" fillId="0" borderId="0" xfId="2" applyNumberFormat="1" applyFont="1"/>
    <xf numFmtId="44" fontId="0" fillId="0" borderId="2" xfId="1" applyFont="1" applyFill="1" applyBorder="1"/>
    <xf numFmtId="44" fontId="0" fillId="0" borderId="0" xfId="1" applyFont="1" applyFill="1" applyBorder="1"/>
    <xf numFmtId="44" fontId="0" fillId="0" borderId="2" xfId="1" applyFont="1" applyBorder="1" applyAlignment="1">
      <alignment horizontal="right"/>
    </xf>
    <xf numFmtId="44" fontId="0" fillId="0" borderId="2" xfId="1" applyFont="1" applyFill="1" applyBorder="1" applyAlignment="1">
      <alignment horizontal="right"/>
    </xf>
    <xf numFmtId="44" fontId="0" fillId="0" borderId="2" xfId="0" applyNumberFormat="1" applyBorder="1" applyAlignment="1">
      <alignment horizontal="right"/>
    </xf>
    <xf numFmtId="4" fontId="0" fillId="0" borderId="2" xfId="0" applyNumberFormat="1" applyBorder="1"/>
    <xf numFmtId="44" fontId="0" fillId="0" borderId="0" xfId="1" applyFont="1" applyBorder="1" applyAlignment="1">
      <alignment horizontal="right"/>
    </xf>
    <xf numFmtId="44" fontId="0" fillId="0" borderId="0" xfId="1" applyFont="1" applyFill="1" applyBorder="1" applyAlignment="1">
      <alignment horizontal="right"/>
    </xf>
    <xf numFmtId="44" fontId="0" fillId="0" borderId="0" xfId="0" applyNumberFormat="1" applyAlignment="1">
      <alignment horizontal="right"/>
    </xf>
    <xf numFmtId="0" fontId="0" fillId="0" borderId="2" xfId="0" applyBorder="1" applyAlignment="1">
      <alignment horizontal="right" wrapText="1"/>
    </xf>
    <xf numFmtId="0" fontId="5" fillId="0" borderId="2" xfId="0" applyFont="1" applyBorder="1"/>
    <xf numFmtId="44" fontId="5" fillId="0" borderId="2" xfId="1" applyFont="1" applyBorder="1" applyAlignment="1">
      <alignment horizontal="right"/>
    </xf>
    <xf numFmtId="44" fontId="5" fillId="2" borderId="2" xfId="0" applyNumberFormat="1" applyFont="1" applyFill="1" applyBorder="1"/>
    <xf numFmtId="0" fontId="5" fillId="0" borderId="0" xfId="0" applyFont="1"/>
    <xf numFmtId="164" fontId="5" fillId="2" borderId="2" xfId="1" applyNumberFormat="1" applyFont="1" applyFill="1" applyBorder="1" applyAlignment="1">
      <alignment horizontal="right"/>
    </xf>
    <xf numFmtId="164" fontId="5" fillId="0" borderId="2" xfId="0" applyNumberFormat="1" applyFont="1" applyBorder="1"/>
    <xf numFmtId="44" fontId="5" fillId="2" borderId="2" xfId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4" fontId="5" fillId="0" borderId="2" xfId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164" fontId="5" fillId="0" borderId="0" xfId="0" applyNumberFormat="1" applyFont="1"/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0" fontId="0" fillId="3" borderId="2" xfId="2" applyNumberFormat="1" applyFont="1" applyFill="1" applyBorder="1"/>
    <xf numFmtId="0" fontId="5" fillId="0" borderId="0" xfId="0" applyFont="1" applyAlignment="1">
      <alignment horizontal="center"/>
    </xf>
    <xf numFmtId="44" fontId="5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2" borderId="2" xfId="0" applyFill="1" applyBorder="1"/>
    <xf numFmtId="0" fontId="0" fillId="2" borderId="0" xfId="0" applyFill="1"/>
    <xf numFmtId="164" fontId="0" fillId="2" borderId="1" xfId="0" applyNumberFormat="1" applyFill="1" applyBorder="1"/>
    <xf numFmtId="10" fontId="0" fillId="0" borderId="2" xfId="0" applyNumberFormat="1" applyBorder="1"/>
    <xf numFmtId="10" fontId="0" fillId="0" borderId="2" xfId="0" applyNumberForma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0" fontId="6" fillId="0" borderId="2" xfId="0" applyFont="1" applyBorder="1"/>
    <xf numFmtId="44" fontId="0" fillId="0" borderId="0" xfId="1" applyFont="1"/>
    <xf numFmtId="17" fontId="1" fillId="0" borderId="2" xfId="0" applyNumberFormat="1" applyFont="1" applyBorder="1" applyAlignment="1">
      <alignment horizontal="left"/>
    </xf>
    <xf numFmtId="0" fontId="0" fillId="0" borderId="0" xfId="0" applyAlignment="1">
      <alignment wrapText="1"/>
    </xf>
    <xf numFmtId="10" fontId="0" fillId="0" borderId="0" xfId="2" applyNumberFormat="1" applyFont="1" applyFill="1"/>
    <xf numFmtId="44" fontId="7" fillId="0" borderId="5" xfId="1" applyFont="1" applyFill="1" applyBorder="1" applyAlignment="1">
      <alignment horizontal="right" vertical="center" readingOrder="1"/>
    </xf>
    <xf numFmtId="10" fontId="2" fillId="0" borderId="2" xfId="2" applyNumberFormat="1" applyFont="1" applyBorder="1" applyAlignment="1">
      <alignment horizontal="center"/>
    </xf>
    <xf numFmtId="10" fontId="1" fillId="0" borderId="2" xfId="2" applyNumberFormat="1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left"/>
    </xf>
    <xf numFmtId="44" fontId="5" fillId="0" borderId="0" xfId="1" applyFont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10" fontId="1" fillId="2" borderId="2" xfId="2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0" fontId="2" fillId="2" borderId="2" xfId="2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4B30-F2F9-4A1D-B799-617A82A1FF18}">
  <dimension ref="A1:I1190"/>
  <sheetViews>
    <sheetView workbookViewId="0">
      <selection activeCell="B1" sqref="B1:B1048576"/>
    </sheetView>
  </sheetViews>
  <sheetFormatPr baseColWidth="10" defaultRowHeight="15" x14ac:dyDescent="0.25"/>
  <cols>
    <col min="2" max="2" width="12" bestFit="1" customWidth="1"/>
    <col min="9" max="9" width="26.42578125" bestFit="1" customWidth="1"/>
  </cols>
  <sheetData>
    <row r="1" spans="1:9" x14ac:dyDescent="0.25">
      <c r="A1">
        <v>1</v>
      </c>
      <c r="B1">
        <v>8753993.8599999994</v>
      </c>
    </row>
    <row r="2" spans="1:9" x14ac:dyDescent="0.25">
      <c r="A2">
        <v>11</v>
      </c>
      <c r="B2">
        <v>1101938.76</v>
      </c>
    </row>
    <row r="3" spans="1:9" ht="15" customHeight="1" x14ac:dyDescent="0.25">
      <c r="A3">
        <v>1101</v>
      </c>
      <c r="B3">
        <v>527293.78</v>
      </c>
    </row>
    <row r="4" spans="1:9" x14ac:dyDescent="0.25">
      <c r="A4">
        <v>110105</v>
      </c>
      <c r="B4">
        <v>527293.78</v>
      </c>
    </row>
    <row r="5" spans="1:9" x14ac:dyDescent="0.25">
      <c r="A5">
        <v>110110</v>
      </c>
      <c r="B5">
        <v>0</v>
      </c>
    </row>
    <row r="6" spans="1:9" x14ac:dyDescent="0.25">
      <c r="A6">
        <v>1102</v>
      </c>
      <c r="B6">
        <v>0</v>
      </c>
    </row>
    <row r="7" spans="1:9" ht="15" customHeight="1" x14ac:dyDescent="0.25">
      <c r="A7">
        <v>110205</v>
      </c>
      <c r="B7">
        <v>0</v>
      </c>
    </row>
    <row r="8" spans="1:9" ht="15" customHeight="1" x14ac:dyDescent="0.25">
      <c r="A8">
        <v>1103</v>
      </c>
      <c r="B8">
        <v>574644.98</v>
      </c>
    </row>
    <row r="9" spans="1:9" ht="15" customHeight="1" x14ac:dyDescent="0.25">
      <c r="A9">
        <v>110305</v>
      </c>
      <c r="B9">
        <v>142111.20000000001</v>
      </c>
    </row>
    <row r="10" spans="1:9" ht="15" customHeight="1" x14ac:dyDescent="0.25">
      <c r="A10">
        <v>110310</v>
      </c>
      <c r="B10">
        <v>432533.78</v>
      </c>
    </row>
    <row r="11" spans="1:9" ht="15" customHeight="1" x14ac:dyDescent="0.25">
      <c r="A11">
        <v>110315</v>
      </c>
      <c r="B11">
        <v>0</v>
      </c>
    </row>
    <row r="12" spans="1:9" ht="15" customHeight="1" x14ac:dyDescent="0.25">
      <c r="A12">
        <v>110320</v>
      </c>
      <c r="B12">
        <v>0</v>
      </c>
    </row>
    <row r="13" spans="1:9" ht="15" customHeight="1" x14ac:dyDescent="0.25">
      <c r="A13">
        <v>1104</v>
      </c>
      <c r="B13">
        <v>0</v>
      </c>
      <c r="I13" t="s">
        <v>145</v>
      </c>
    </row>
    <row r="14" spans="1:9" ht="15" customHeight="1" x14ac:dyDescent="0.25">
      <c r="A14">
        <v>110401</v>
      </c>
      <c r="B14">
        <v>0</v>
      </c>
      <c r="I14" t="s">
        <v>146</v>
      </c>
    </row>
    <row r="15" spans="1:9" ht="15" customHeight="1" x14ac:dyDescent="0.25">
      <c r="A15">
        <v>1105</v>
      </c>
      <c r="B15">
        <v>0</v>
      </c>
      <c r="I15" t="s">
        <v>147</v>
      </c>
    </row>
    <row r="16" spans="1:9" ht="15" customHeight="1" x14ac:dyDescent="0.25">
      <c r="A16">
        <v>110505</v>
      </c>
      <c r="B16">
        <v>0</v>
      </c>
      <c r="I16" t="s">
        <v>148</v>
      </c>
    </row>
    <row r="17" spans="1:2" ht="15" customHeight="1" x14ac:dyDescent="0.25">
      <c r="A17">
        <v>110510</v>
      </c>
      <c r="B17">
        <v>0</v>
      </c>
    </row>
    <row r="18" spans="1:2" ht="15" customHeight="1" x14ac:dyDescent="0.25">
      <c r="A18">
        <v>110515</v>
      </c>
      <c r="B18">
        <v>0</v>
      </c>
    </row>
    <row r="19" spans="1:2" ht="15" customHeight="1" x14ac:dyDescent="0.25">
      <c r="A19">
        <v>12</v>
      </c>
      <c r="B19">
        <v>0</v>
      </c>
    </row>
    <row r="20" spans="1:2" ht="15" customHeight="1" x14ac:dyDescent="0.25">
      <c r="A20">
        <v>1201</v>
      </c>
      <c r="B20">
        <v>0</v>
      </c>
    </row>
    <row r="21" spans="1:2" x14ac:dyDescent="0.25">
      <c r="A21">
        <v>120105</v>
      </c>
      <c r="B21">
        <v>0</v>
      </c>
    </row>
    <row r="22" spans="1:2" ht="15" customHeight="1" x14ac:dyDescent="0.25">
      <c r="A22">
        <v>120110</v>
      </c>
      <c r="B22">
        <v>0</v>
      </c>
    </row>
    <row r="23" spans="1:2" ht="15" customHeight="1" x14ac:dyDescent="0.25">
      <c r="A23">
        <v>120115</v>
      </c>
      <c r="B23">
        <v>0</v>
      </c>
    </row>
    <row r="24" spans="1:2" ht="15" customHeight="1" x14ac:dyDescent="0.25">
      <c r="A24">
        <v>1202</v>
      </c>
      <c r="B24">
        <v>0</v>
      </c>
    </row>
    <row r="25" spans="1:2" ht="15" customHeight="1" x14ac:dyDescent="0.25">
      <c r="A25">
        <v>120205</v>
      </c>
      <c r="B25">
        <v>0</v>
      </c>
    </row>
    <row r="26" spans="1:2" ht="15" customHeight="1" x14ac:dyDescent="0.25">
      <c r="A26">
        <v>120210</v>
      </c>
      <c r="B26">
        <v>0</v>
      </c>
    </row>
    <row r="27" spans="1:2" ht="15" customHeight="1" x14ac:dyDescent="0.25">
      <c r="A27">
        <v>13</v>
      </c>
      <c r="B27">
        <v>0</v>
      </c>
    </row>
    <row r="28" spans="1:2" ht="15" customHeight="1" x14ac:dyDescent="0.25">
      <c r="A28">
        <v>1301</v>
      </c>
      <c r="B28">
        <v>0</v>
      </c>
    </row>
    <row r="29" spans="1:2" x14ac:dyDescent="0.25">
      <c r="A29">
        <v>130105</v>
      </c>
      <c r="B29">
        <v>0</v>
      </c>
    </row>
    <row r="30" spans="1:2" x14ac:dyDescent="0.25">
      <c r="A30">
        <v>130110</v>
      </c>
      <c r="B30">
        <v>0</v>
      </c>
    </row>
    <row r="31" spans="1:2" x14ac:dyDescent="0.25">
      <c r="A31">
        <v>130115</v>
      </c>
      <c r="B31">
        <v>0</v>
      </c>
    </row>
    <row r="32" spans="1:2" x14ac:dyDescent="0.25">
      <c r="A32">
        <v>130120</v>
      </c>
      <c r="B32">
        <v>0</v>
      </c>
    </row>
    <row r="33" spans="1:2" ht="15" customHeight="1" x14ac:dyDescent="0.25">
      <c r="A33">
        <v>130125</v>
      </c>
      <c r="B33">
        <v>0</v>
      </c>
    </row>
    <row r="34" spans="1:2" ht="15" customHeight="1" x14ac:dyDescent="0.25">
      <c r="A34">
        <v>130150</v>
      </c>
      <c r="B34">
        <v>0</v>
      </c>
    </row>
    <row r="35" spans="1:2" ht="15" customHeight="1" x14ac:dyDescent="0.25">
      <c r="A35">
        <v>130155</v>
      </c>
      <c r="B35">
        <v>0</v>
      </c>
    </row>
    <row r="36" spans="1:2" ht="15" customHeight="1" x14ac:dyDescent="0.25">
      <c r="A36">
        <v>130160</v>
      </c>
      <c r="B36">
        <v>0</v>
      </c>
    </row>
    <row r="37" spans="1:2" ht="15" customHeight="1" x14ac:dyDescent="0.25">
      <c r="A37">
        <v>130165</v>
      </c>
      <c r="B37">
        <v>0</v>
      </c>
    </row>
    <row r="38" spans="1:2" ht="15" customHeight="1" x14ac:dyDescent="0.25">
      <c r="A38">
        <v>130170</v>
      </c>
      <c r="B38">
        <v>0</v>
      </c>
    </row>
    <row r="39" spans="1:2" ht="15" customHeight="1" x14ac:dyDescent="0.25">
      <c r="A39">
        <v>1302</v>
      </c>
      <c r="B39">
        <v>0</v>
      </c>
    </row>
    <row r="40" spans="1:2" x14ac:dyDescent="0.25">
      <c r="A40">
        <v>130205</v>
      </c>
      <c r="B40">
        <v>0</v>
      </c>
    </row>
    <row r="41" spans="1:2" x14ac:dyDescent="0.25">
      <c r="A41">
        <v>130210</v>
      </c>
      <c r="B41">
        <v>0</v>
      </c>
    </row>
    <row r="42" spans="1:2" ht="15" customHeight="1" x14ac:dyDescent="0.25">
      <c r="A42">
        <v>130215</v>
      </c>
      <c r="B42">
        <v>0</v>
      </c>
    </row>
    <row r="43" spans="1:2" ht="15" customHeight="1" x14ac:dyDescent="0.25">
      <c r="A43">
        <v>130220</v>
      </c>
      <c r="B43">
        <v>0</v>
      </c>
    </row>
    <row r="44" spans="1:2" ht="15" customHeight="1" x14ac:dyDescent="0.25">
      <c r="A44">
        <v>130225</v>
      </c>
      <c r="B44">
        <v>0</v>
      </c>
    </row>
    <row r="45" spans="1:2" ht="15" customHeight="1" x14ac:dyDescent="0.25">
      <c r="A45">
        <v>1303</v>
      </c>
      <c r="B45">
        <v>0</v>
      </c>
    </row>
    <row r="46" spans="1:2" ht="15" customHeight="1" x14ac:dyDescent="0.25">
      <c r="A46">
        <v>130305</v>
      </c>
      <c r="B46">
        <v>0</v>
      </c>
    </row>
    <row r="47" spans="1:2" ht="15" customHeight="1" x14ac:dyDescent="0.25">
      <c r="A47">
        <v>130310</v>
      </c>
      <c r="B47">
        <v>0</v>
      </c>
    </row>
    <row r="48" spans="1:2" ht="15" customHeight="1" x14ac:dyDescent="0.25">
      <c r="A48">
        <v>130315</v>
      </c>
      <c r="B48">
        <v>0</v>
      </c>
    </row>
    <row r="49" spans="1:2" ht="15" customHeight="1" x14ac:dyDescent="0.25">
      <c r="A49">
        <v>130320</v>
      </c>
      <c r="B49">
        <v>0</v>
      </c>
    </row>
    <row r="50" spans="1:2" ht="15" customHeight="1" x14ac:dyDescent="0.25">
      <c r="A50">
        <v>130325</v>
      </c>
      <c r="B50">
        <v>0</v>
      </c>
    </row>
    <row r="51" spans="1:2" x14ac:dyDescent="0.25">
      <c r="A51">
        <v>130350</v>
      </c>
      <c r="B51">
        <v>0</v>
      </c>
    </row>
    <row r="52" spans="1:2" x14ac:dyDescent="0.25">
      <c r="A52">
        <v>130355</v>
      </c>
      <c r="B52">
        <v>0</v>
      </c>
    </row>
    <row r="53" spans="1:2" ht="15" customHeight="1" x14ac:dyDescent="0.25">
      <c r="A53">
        <v>130360</v>
      </c>
      <c r="B53">
        <v>0</v>
      </c>
    </row>
    <row r="54" spans="1:2" ht="15" customHeight="1" x14ac:dyDescent="0.25">
      <c r="A54">
        <v>130365</v>
      </c>
      <c r="B54">
        <v>0</v>
      </c>
    </row>
    <row r="55" spans="1:2" ht="15" customHeight="1" x14ac:dyDescent="0.25">
      <c r="A55">
        <v>130370</v>
      </c>
      <c r="B55">
        <v>0</v>
      </c>
    </row>
    <row r="56" spans="1:2" ht="15" customHeight="1" x14ac:dyDescent="0.25">
      <c r="A56">
        <v>1304</v>
      </c>
      <c r="B56">
        <v>0</v>
      </c>
    </row>
    <row r="57" spans="1:2" ht="15" customHeight="1" x14ac:dyDescent="0.25">
      <c r="A57">
        <v>130405</v>
      </c>
      <c r="B57">
        <v>0</v>
      </c>
    </row>
    <row r="58" spans="1:2" ht="15" customHeight="1" x14ac:dyDescent="0.25">
      <c r="A58">
        <v>130410</v>
      </c>
      <c r="B58">
        <v>0</v>
      </c>
    </row>
    <row r="59" spans="1:2" ht="15" customHeight="1" x14ac:dyDescent="0.25">
      <c r="A59">
        <v>130415</v>
      </c>
      <c r="B59">
        <v>0</v>
      </c>
    </row>
    <row r="60" spans="1:2" ht="15" customHeight="1" x14ac:dyDescent="0.25">
      <c r="A60">
        <v>130420</v>
      </c>
      <c r="B60">
        <v>0</v>
      </c>
    </row>
    <row r="61" spans="1:2" ht="15" customHeight="1" x14ac:dyDescent="0.25">
      <c r="A61">
        <v>130425</v>
      </c>
      <c r="B61">
        <v>0</v>
      </c>
    </row>
    <row r="62" spans="1:2" ht="15" customHeight="1" x14ac:dyDescent="0.25">
      <c r="A62">
        <v>1305</v>
      </c>
      <c r="B62">
        <v>0</v>
      </c>
    </row>
    <row r="63" spans="1:2" ht="15" customHeight="1" x14ac:dyDescent="0.25">
      <c r="A63">
        <v>130505</v>
      </c>
      <c r="B63">
        <v>0</v>
      </c>
    </row>
    <row r="64" spans="1:2" ht="15" customHeight="1" x14ac:dyDescent="0.25">
      <c r="A64">
        <v>130510</v>
      </c>
      <c r="B64">
        <v>0</v>
      </c>
    </row>
    <row r="65" spans="1:2" ht="15" customHeight="1" x14ac:dyDescent="0.25">
      <c r="A65">
        <v>130515</v>
      </c>
      <c r="B65">
        <v>0</v>
      </c>
    </row>
    <row r="66" spans="1:2" ht="15" customHeight="1" x14ac:dyDescent="0.25">
      <c r="A66">
        <v>130520</v>
      </c>
      <c r="B66">
        <v>0</v>
      </c>
    </row>
    <row r="67" spans="1:2" ht="15" customHeight="1" x14ac:dyDescent="0.25">
      <c r="A67">
        <v>130525</v>
      </c>
      <c r="B67">
        <v>0</v>
      </c>
    </row>
    <row r="68" spans="1:2" ht="15" customHeight="1" x14ac:dyDescent="0.25">
      <c r="A68">
        <v>130530</v>
      </c>
      <c r="B68">
        <v>0</v>
      </c>
    </row>
    <row r="69" spans="1:2" ht="15" customHeight="1" x14ac:dyDescent="0.25">
      <c r="A69">
        <v>130535</v>
      </c>
      <c r="B69">
        <v>0</v>
      </c>
    </row>
    <row r="70" spans="1:2" ht="15" customHeight="1" x14ac:dyDescent="0.25">
      <c r="A70">
        <v>130540</v>
      </c>
      <c r="B70">
        <v>0</v>
      </c>
    </row>
    <row r="71" spans="1:2" ht="15" customHeight="1" x14ac:dyDescent="0.25">
      <c r="A71">
        <v>130550</v>
      </c>
      <c r="B71">
        <v>0</v>
      </c>
    </row>
    <row r="72" spans="1:2" ht="15" customHeight="1" x14ac:dyDescent="0.25">
      <c r="A72">
        <v>130555</v>
      </c>
      <c r="B72">
        <v>0</v>
      </c>
    </row>
    <row r="73" spans="1:2" ht="15" customHeight="1" x14ac:dyDescent="0.25">
      <c r="A73">
        <v>130560</v>
      </c>
      <c r="B73">
        <v>0</v>
      </c>
    </row>
    <row r="74" spans="1:2" ht="15" customHeight="1" x14ac:dyDescent="0.25">
      <c r="A74">
        <v>130565</v>
      </c>
      <c r="B74">
        <v>0</v>
      </c>
    </row>
    <row r="75" spans="1:2" ht="15" customHeight="1" x14ac:dyDescent="0.25">
      <c r="A75">
        <v>130570</v>
      </c>
      <c r="B75">
        <v>0</v>
      </c>
    </row>
    <row r="76" spans="1:2" ht="15" customHeight="1" x14ac:dyDescent="0.25">
      <c r="A76">
        <v>130575</v>
      </c>
      <c r="B76">
        <v>0</v>
      </c>
    </row>
    <row r="77" spans="1:2" ht="15" customHeight="1" x14ac:dyDescent="0.25">
      <c r="A77">
        <v>130580</v>
      </c>
      <c r="B77">
        <v>0</v>
      </c>
    </row>
    <row r="78" spans="1:2" ht="15" customHeight="1" x14ac:dyDescent="0.25">
      <c r="A78">
        <v>130585</v>
      </c>
      <c r="B78">
        <v>0</v>
      </c>
    </row>
    <row r="79" spans="1:2" ht="15" customHeight="1" x14ac:dyDescent="0.25">
      <c r="A79">
        <v>1306</v>
      </c>
      <c r="B79">
        <v>0</v>
      </c>
    </row>
    <row r="80" spans="1:2" ht="15" customHeight="1" x14ac:dyDescent="0.25">
      <c r="A80">
        <v>130605</v>
      </c>
      <c r="B80">
        <v>0</v>
      </c>
    </row>
    <row r="81" spans="1:2" ht="15" customHeight="1" x14ac:dyDescent="0.25">
      <c r="A81">
        <v>130610</v>
      </c>
      <c r="B81">
        <v>0</v>
      </c>
    </row>
    <row r="82" spans="1:2" ht="15" customHeight="1" x14ac:dyDescent="0.25">
      <c r="A82">
        <v>130615</v>
      </c>
      <c r="B82">
        <v>0</v>
      </c>
    </row>
    <row r="83" spans="1:2" ht="15" customHeight="1" x14ac:dyDescent="0.25">
      <c r="A83">
        <v>130620</v>
      </c>
      <c r="B83">
        <v>0</v>
      </c>
    </row>
    <row r="84" spans="1:2" ht="15" customHeight="1" x14ac:dyDescent="0.25">
      <c r="A84">
        <v>130625</v>
      </c>
      <c r="B84">
        <v>0</v>
      </c>
    </row>
    <row r="85" spans="1:2" ht="15" customHeight="1" x14ac:dyDescent="0.25">
      <c r="A85">
        <v>130630</v>
      </c>
      <c r="B85">
        <v>0</v>
      </c>
    </row>
    <row r="86" spans="1:2" ht="15" customHeight="1" x14ac:dyDescent="0.25">
      <c r="A86">
        <v>130635</v>
      </c>
      <c r="B86">
        <v>0</v>
      </c>
    </row>
    <row r="87" spans="1:2" x14ac:dyDescent="0.25">
      <c r="A87">
        <v>130640</v>
      </c>
      <c r="B87">
        <v>0</v>
      </c>
    </row>
    <row r="88" spans="1:2" ht="15" customHeight="1" x14ac:dyDescent="0.25">
      <c r="A88">
        <v>1307</v>
      </c>
      <c r="B88">
        <v>0</v>
      </c>
    </row>
    <row r="89" spans="1:2" ht="15" customHeight="1" x14ac:dyDescent="0.25">
      <c r="A89">
        <v>130705</v>
      </c>
      <c r="B89">
        <v>0</v>
      </c>
    </row>
    <row r="90" spans="1:2" ht="15" customHeight="1" x14ac:dyDescent="0.25">
      <c r="A90">
        <v>130710</v>
      </c>
      <c r="B90">
        <v>0</v>
      </c>
    </row>
    <row r="91" spans="1:2" ht="15" customHeight="1" x14ac:dyDescent="0.25">
      <c r="A91">
        <v>130720</v>
      </c>
      <c r="B91">
        <v>0</v>
      </c>
    </row>
    <row r="92" spans="1:2" ht="15" customHeight="1" x14ac:dyDescent="0.25">
      <c r="A92">
        <v>130790</v>
      </c>
      <c r="B92">
        <v>0</v>
      </c>
    </row>
    <row r="93" spans="1:2" ht="15" customHeight="1" x14ac:dyDescent="0.25">
      <c r="A93">
        <v>1399</v>
      </c>
      <c r="B93">
        <v>0</v>
      </c>
    </row>
    <row r="94" spans="1:2" ht="15" customHeight="1" x14ac:dyDescent="0.25">
      <c r="A94">
        <v>139905</v>
      </c>
      <c r="B94">
        <v>0</v>
      </c>
    </row>
    <row r="95" spans="1:2" ht="15" customHeight="1" x14ac:dyDescent="0.25">
      <c r="A95">
        <v>139910</v>
      </c>
      <c r="B95">
        <v>0</v>
      </c>
    </row>
    <row r="96" spans="1:2" ht="15" customHeight="1" x14ac:dyDescent="0.25">
      <c r="A96">
        <v>14</v>
      </c>
      <c r="B96">
        <v>7400245.5999999996</v>
      </c>
    </row>
    <row r="97" spans="1:2" ht="15" customHeight="1" x14ac:dyDescent="0.25">
      <c r="A97">
        <v>1401</v>
      </c>
      <c r="B97">
        <v>0</v>
      </c>
    </row>
    <row r="98" spans="1:2" ht="15" customHeight="1" x14ac:dyDescent="0.25">
      <c r="A98">
        <v>140105</v>
      </c>
      <c r="B98">
        <v>0</v>
      </c>
    </row>
    <row r="99" spans="1:2" ht="15" customHeight="1" x14ac:dyDescent="0.25">
      <c r="A99">
        <v>140110</v>
      </c>
      <c r="B99">
        <v>0</v>
      </c>
    </row>
    <row r="100" spans="1:2" ht="15" customHeight="1" x14ac:dyDescent="0.25">
      <c r="A100">
        <v>140115</v>
      </c>
      <c r="B100">
        <v>0</v>
      </c>
    </row>
    <row r="101" spans="1:2" ht="15" customHeight="1" x14ac:dyDescent="0.25">
      <c r="A101">
        <v>140120</v>
      </c>
      <c r="B101">
        <v>0</v>
      </c>
    </row>
    <row r="102" spans="1:2" ht="15" customHeight="1" x14ac:dyDescent="0.25">
      <c r="A102">
        <v>140125</v>
      </c>
      <c r="B102">
        <v>0</v>
      </c>
    </row>
    <row r="103" spans="1:2" ht="15" customHeight="1" x14ac:dyDescent="0.25">
      <c r="A103">
        <v>1402</v>
      </c>
      <c r="B103">
        <v>134610.32</v>
      </c>
    </row>
    <row r="104" spans="1:2" ht="15" customHeight="1" x14ac:dyDescent="0.25">
      <c r="A104">
        <v>140205</v>
      </c>
      <c r="B104">
        <v>3865.2</v>
      </c>
    </row>
    <row r="105" spans="1:2" x14ac:dyDescent="0.25">
      <c r="A105">
        <v>140210</v>
      </c>
      <c r="B105">
        <v>7967.62</v>
      </c>
    </row>
    <row r="106" spans="1:2" x14ac:dyDescent="0.25">
      <c r="A106">
        <v>140215</v>
      </c>
      <c r="B106">
        <v>11618.15</v>
      </c>
    </row>
    <row r="107" spans="1:2" ht="15" customHeight="1" x14ac:dyDescent="0.25">
      <c r="A107">
        <v>140220</v>
      </c>
      <c r="B107">
        <v>20144.98</v>
      </c>
    </row>
    <row r="108" spans="1:2" ht="15" customHeight="1" x14ac:dyDescent="0.25">
      <c r="A108">
        <v>140225</v>
      </c>
      <c r="B108">
        <v>91014.37</v>
      </c>
    </row>
    <row r="109" spans="1:2" ht="15" customHeight="1" x14ac:dyDescent="0.25">
      <c r="A109">
        <v>1403</v>
      </c>
      <c r="B109">
        <v>0</v>
      </c>
    </row>
    <row r="110" spans="1:2" ht="15" customHeight="1" x14ac:dyDescent="0.25">
      <c r="A110">
        <v>140305</v>
      </c>
      <c r="B110">
        <v>0</v>
      </c>
    </row>
    <row r="111" spans="1:2" ht="15" customHeight="1" x14ac:dyDescent="0.25">
      <c r="A111">
        <v>140310</v>
      </c>
      <c r="B111">
        <v>0</v>
      </c>
    </row>
    <row r="112" spans="1:2" ht="15" customHeight="1" x14ac:dyDescent="0.25">
      <c r="A112">
        <v>140315</v>
      </c>
      <c r="B112">
        <v>0</v>
      </c>
    </row>
    <row r="113" spans="1:2" ht="15" customHeight="1" x14ac:dyDescent="0.25">
      <c r="A113">
        <v>140320</v>
      </c>
      <c r="B113">
        <v>0</v>
      </c>
    </row>
    <row r="114" spans="1:2" ht="15" customHeight="1" x14ac:dyDescent="0.25">
      <c r="A114">
        <v>140325</v>
      </c>
      <c r="B114">
        <v>0</v>
      </c>
    </row>
    <row r="115" spans="1:2" x14ac:dyDescent="0.25">
      <c r="A115">
        <v>1404</v>
      </c>
      <c r="B115">
        <v>7352769.2000000002</v>
      </c>
    </row>
    <row r="116" spans="1:2" ht="15" customHeight="1" x14ac:dyDescent="0.25">
      <c r="A116">
        <v>140405</v>
      </c>
      <c r="B116">
        <v>356974.42</v>
      </c>
    </row>
    <row r="117" spans="1:2" ht="15" customHeight="1" x14ac:dyDescent="0.25">
      <c r="A117">
        <v>140410</v>
      </c>
      <c r="B117">
        <v>659411.25</v>
      </c>
    </row>
    <row r="118" spans="1:2" ht="15" customHeight="1" x14ac:dyDescent="0.25">
      <c r="A118">
        <v>140415</v>
      </c>
      <c r="B118">
        <v>904104.32</v>
      </c>
    </row>
    <row r="119" spans="1:2" ht="15" customHeight="1" x14ac:dyDescent="0.25">
      <c r="A119">
        <v>140420</v>
      </c>
      <c r="B119">
        <v>1560345.6000000001</v>
      </c>
    </row>
    <row r="120" spans="1:2" ht="15" customHeight="1" x14ac:dyDescent="0.25">
      <c r="A120">
        <v>140425</v>
      </c>
      <c r="B120">
        <v>3871933.61</v>
      </c>
    </row>
    <row r="121" spans="1:2" ht="15" customHeight="1" x14ac:dyDescent="0.25">
      <c r="A121">
        <v>1408</v>
      </c>
      <c r="B121">
        <v>0</v>
      </c>
    </row>
    <row r="122" spans="1:2" ht="15" customHeight="1" x14ac:dyDescent="0.25">
      <c r="A122">
        <v>140805</v>
      </c>
      <c r="B122">
        <v>0</v>
      </c>
    </row>
    <row r="123" spans="1:2" ht="15" customHeight="1" x14ac:dyDescent="0.25">
      <c r="A123">
        <v>140810</v>
      </c>
      <c r="B123">
        <v>0</v>
      </c>
    </row>
    <row r="124" spans="1:2" ht="15" customHeight="1" x14ac:dyDescent="0.25">
      <c r="A124">
        <v>140815</v>
      </c>
      <c r="B124">
        <v>0</v>
      </c>
    </row>
    <row r="125" spans="1:2" ht="15" customHeight="1" x14ac:dyDescent="0.25">
      <c r="A125">
        <v>140820</v>
      </c>
      <c r="B125">
        <v>0</v>
      </c>
    </row>
    <row r="126" spans="1:2" ht="15" customHeight="1" x14ac:dyDescent="0.25">
      <c r="A126">
        <v>140825</v>
      </c>
      <c r="B126">
        <v>0</v>
      </c>
    </row>
    <row r="127" spans="1:2" ht="15" customHeight="1" x14ac:dyDescent="0.25">
      <c r="A127">
        <v>1409</v>
      </c>
      <c r="B127">
        <v>0</v>
      </c>
    </row>
    <row r="128" spans="1:2" ht="15" customHeight="1" x14ac:dyDescent="0.25">
      <c r="A128">
        <v>140905</v>
      </c>
      <c r="B128">
        <v>0</v>
      </c>
    </row>
    <row r="129" spans="1:2" ht="15" customHeight="1" x14ac:dyDescent="0.25">
      <c r="A129">
        <v>140910</v>
      </c>
      <c r="B129">
        <v>0</v>
      </c>
    </row>
    <row r="130" spans="1:2" x14ac:dyDescent="0.25">
      <c r="A130">
        <v>140915</v>
      </c>
      <c r="B130">
        <v>0</v>
      </c>
    </row>
    <row r="131" spans="1:2" ht="15" customHeight="1" x14ac:dyDescent="0.25">
      <c r="A131">
        <v>140920</v>
      </c>
      <c r="B131">
        <v>0</v>
      </c>
    </row>
    <row r="132" spans="1:2" ht="15" customHeight="1" x14ac:dyDescent="0.25">
      <c r="A132">
        <v>140925</v>
      </c>
      <c r="B132">
        <v>0</v>
      </c>
    </row>
    <row r="133" spans="1:2" ht="15" customHeight="1" x14ac:dyDescent="0.25">
      <c r="A133">
        <v>1410</v>
      </c>
      <c r="B133">
        <v>0</v>
      </c>
    </row>
    <row r="134" spans="1:2" ht="15" customHeight="1" x14ac:dyDescent="0.25">
      <c r="A134">
        <v>141005</v>
      </c>
      <c r="B134">
        <v>0</v>
      </c>
    </row>
    <row r="135" spans="1:2" x14ac:dyDescent="0.25">
      <c r="A135">
        <v>141010</v>
      </c>
      <c r="B135">
        <v>0</v>
      </c>
    </row>
    <row r="136" spans="1:2" x14ac:dyDescent="0.25">
      <c r="A136">
        <v>141015</v>
      </c>
      <c r="B136">
        <v>0</v>
      </c>
    </row>
    <row r="137" spans="1:2" ht="15" customHeight="1" x14ac:dyDescent="0.25">
      <c r="A137">
        <v>141020</v>
      </c>
      <c r="B137">
        <v>0</v>
      </c>
    </row>
    <row r="138" spans="1:2" ht="15" customHeight="1" x14ac:dyDescent="0.25">
      <c r="A138">
        <v>141025</v>
      </c>
      <c r="B138">
        <v>0</v>
      </c>
    </row>
    <row r="139" spans="1:2" ht="15" customHeight="1" x14ac:dyDescent="0.25">
      <c r="A139">
        <v>1411</v>
      </c>
      <c r="B139">
        <v>0</v>
      </c>
    </row>
    <row r="140" spans="1:2" ht="15" customHeight="1" x14ac:dyDescent="0.25">
      <c r="A140">
        <v>141105</v>
      </c>
      <c r="B140">
        <v>0</v>
      </c>
    </row>
    <row r="141" spans="1:2" x14ac:dyDescent="0.25">
      <c r="A141">
        <v>141110</v>
      </c>
      <c r="B141">
        <v>0</v>
      </c>
    </row>
    <row r="142" spans="1:2" ht="15" customHeight="1" x14ac:dyDescent="0.25">
      <c r="A142">
        <v>141115</v>
      </c>
      <c r="B142">
        <v>0</v>
      </c>
    </row>
    <row r="143" spans="1:2" ht="15" customHeight="1" x14ac:dyDescent="0.25">
      <c r="A143">
        <v>141120</v>
      </c>
      <c r="B143">
        <v>0</v>
      </c>
    </row>
    <row r="144" spans="1:2" ht="15" customHeight="1" x14ac:dyDescent="0.25">
      <c r="A144">
        <v>141125</v>
      </c>
      <c r="B144">
        <v>0</v>
      </c>
    </row>
    <row r="145" spans="1:2" ht="15" customHeight="1" x14ac:dyDescent="0.25">
      <c r="A145">
        <v>1412</v>
      </c>
      <c r="B145">
        <v>0</v>
      </c>
    </row>
    <row r="146" spans="1:2" ht="15" customHeight="1" x14ac:dyDescent="0.25">
      <c r="A146">
        <v>141205</v>
      </c>
      <c r="B146">
        <v>0</v>
      </c>
    </row>
    <row r="147" spans="1:2" ht="15" customHeight="1" x14ac:dyDescent="0.25">
      <c r="A147">
        <v>141210</v>
      </c>
      <c r="B147">
        <v>0</v>
      </c>
    </row>
    <row r="148" spans="1:2" ht="15" customHeight="1" x14ac:dyDescent="0.25">
      <c r="A148">
        <v>141215</v>
      </c>
      <c r="B148">
        <v>0</v>
      </c>
    </row>
    <row r="149" spans="1:2" ht="15" customHeight="1" x14ac:dyDescent="0.25">
      <c r="A149">
        <v>141220</v>
      </c>
      <c r="B149">
        <v>0</v>
      </c>
    </row>
    <row r="150" spans="1:2" ht="15" customHeight="1" x14ac:dyDescent="0.25">
      <c r="A150">
        <v>141225</v>
      </c>
      <c r="B150">
        <v>0</v>
      </c>
    </row>
    <row r="151" spans="1:2" ht="15" customHeight="1" x14ac:dyDescent="0.25">
      <c r="A151">
        <v>1416</v>
      </c>
      <c r="B151">
        <v>0</v>
      </c>
    </row>
    <row r="152" spans="1:2" ht="15" customHeight="1" x14ac:dyDescent="0.25">
      <c r="A152">
        <v>141605</v>
      </c>
      <c r="B152">
        <v>0</v>
      </c>
    </row>
    <row r="153" spans="1:2" ht="15" customHeight="1" x14ac:dyDescent="0.25">
      <c r="A153">
        <v>141610</v>
      </c>
      <c r="B153">
        <v>0</v>
      </c>
    </row>
    <row r="154" spans="1:2" ht="15" customHeight="1" x14ac:dyDescent="0.25">
      <c r="A154">
        <v>141615</v>
      </c>
      <c r="B154">
        <v>0</v>
      </c>
    </row>
    <row r="155" spans="1:2" ht="15" customHeight="1" x14ac:dyDescent="0.25">
      <c r="A155">
        <v>141620</v>
      </c>
      <c r="B155">
        <v>0</v>
      </c>
    </row>
    <row r="156" spans="1:2" x14ac:dyDescent="0.25">
      <c r="A156">
        <v>141625</v>
      </c>
      <c r="B156">
        <v>0</v>
      </c>
    </row>
    <row r="157" spans="1:2" x14ac:dyDescent="0.25">
      <c r="A157">
        <v>1417</v>
      </c>
      <c r="B157">
        <v>0</v>
      </c>
    </row>
    <row r="158" spans="1:2" x14ac:dyDescent="0.25">
      <c r="A158">
        <v>141705</v>
      </c>
      <c r="B158">
        <v>0</v>
      </c>
    </row>
    <row r="159" spans="1:2" x14ac:dyDescent="0.25">
      <c r="A159">
        <v>141710</v>
      </c>
      <c r="B159">
        <v>0</v>
      </c>
    </row>
    <row r="160" spans="1:2" ht="15" customHeight="1" x14ac:dyDescent="0.25">
      <c r="A160">
        <v>141715</v>
      </c>
      <c r="B160">
        <v>0</v>
      </c>
    </row>
    <row r="161" spans="1:2" ht="15" customHeight="1" x14ac:dyDescent="0.25">
      <c r="A161">
        <v>141720</v>
      </c>
      <c r="B161">
        <v>0</v>
      </c>
    </row>
    <row r="162" spans="1:2" ht="15" customHeight="1" x14ac:dyDescent="0.25">
      <c r="A162">
        <v>141725</v>
      </c>
      <c r="B162">
        <v>0</v>
      </c>
    </row>
    <row r="163" spans="1:2" ht="15" customHeight="1" x14ac:dyDescent="0.25">
      <c r="A163">
        <v>1418</v>
      </c>
      <c r="B163">
        <v>0</v>
      </c>
    </row>
    <row r="164" spans="1:2" ht="15" customHeight="1" x14ac:dyDescent="0.25">
      <c r="A164">
        <v>141805</v>
      </c>
      <c r="B164">
        <v>0</v>
      </c>
    </row>
    <row r="165" spans="1:2" ht="15" customHeight="1" x14ac:dyDescent="0.25">
      <c r="A165">
        <v>141810</v>
      </c>
      <c r="B165">
        <v>0</v>
      </c>
    </row>
    <row r="166" spans="1:2" ht="15" customHeight="1" x14ac:dyDescent="0.25">
      <c r="A166">
        <v>141815</v>
      </c>
      <c r="B166">
        <v>0</v>
      </c>
    </row>
    <row r="167" spans="1:2" ht="15" customHeight="1" x14ac:dyDescent="0.25">
      <c r="A167">
        <v>141820</v>
      </c>
      <c r="B167">
        <v>0</v>
      </c>
    </row>
    <row r="168" spans="1:2" ht="15" customHeight="1" x14ac:dyDescent="0.25">
      <c r="A168">
        <v>141825</v>
      </c>
      <c r="B168">
        <v>0</v>
      </c>
    </row>
    <row r="169" spans="1:2" ht="15" customHeight="1" x14ac:dyDescent="0.25">
      <c r="A169">
        <v>1419</v>
      </c>
      <c r="B169">
        <v>0</v>
      </c>
    </row>
    <row r="170" spans="1:2" ht="15" customHeight="1" x14ac:dyDescent="0.25">
      <c r="A170">
        <v>141905</v>
      </c>
      <c r="B170">
        <v>0</v>
      </c>
    </row>
    <row r="171" spans="1:2" ht="15" customHeight="1" x14ac:dyDescent="0.25">
      <c r="A171">
        <v>141910</v>
      </c>
      <c r="B171">
        <v>0</v>
      </c>
    </row>
    <row r="172" spans="1:2" ht="15" customHeight="1" x14ac:dyDescent="0.25">
      <c r="A172">
        <v>141915</v>
      </c>
      <c r="B172">
        <v>0</v>
      </c>
    </row>
    <row r="173" spans="1:2" ht="15" customHeight="1" x14ac:dyDescent="0.25">
      <c r="A173">
        <v>141920</v>
      </c>
      <c r="B173">
        <v>0</v>
      </c>
    </row>
    <row r="174" spans="1:2" ht="15" customHeight="1" x14ac:dyDescent="0.25">
      <c r="A174">
        <v>141925</v>
      </c>
      <c r="B174">
        <v>0</v>
      </c>
    </row>
    <row r="175" spans="1:2" ht="15" customHeight="1" x14ac:dyDescent="0.25">
      <c r="A175">
        <v>1420</v>
      </c>
      <c r="B175">
        <v>0</v>
      </c>
    </row>
    <row r="176" spans="1:2" ht="15" customHeight="1" x14ac:dyDescent="0.25">
      <c r="A176">
        <v>142005</v>
      </c>
      <c r="B176">
        <v>0</v>
      </c>
    </row>
    <row r="177" spans="1:2" ht="15" customHeight="1" x14ac:dyDescent="0.25">
      <c r="A177">
        <v>142010</v>
      </c>
      <c r="B177">
        <v>0</v>
      </c>
    </row>
    <row r="178" spans="1:2" ht="15" customHeight="1" x14ac:dyDescent="0.25">
      <c r="A178">
        <v>142015</v>
      </c>
      <c r="B178">
        <v>0</v>
      </c>
    </row>
    <row r="179" spans="1:2" x14ac:dyDescent="0.25">
      <c r="A179">
        <v>142020</v>
      </c>
      <c r="B179">
        <v>0</v>
      </c>
    </row>
    <row r="180" spans="1:2" x14ac:dyDescent="0.25">
      <c r="A180">
        <v>142025</v>
      </c>
      <c r="B180">
        <v>0</v>
      </c>
    </row>
    <row r="181" spans="1:2" ht="15" customHeight="1" x14ac:dyDescent="0.25">
      <c r="A181">
        <v>1424</v>
      </c>
      <c r="B181">
        <v>0</v>
      </c>
    </row>
    <row r="182" spans="1:2" ht="15" customHeight="1" x14ac:dyDescent="0.25">
      <c r="A182">
        <v>142405</v>
      </c>
      <c r="B182">
        <v>0</v>
      </c>
    </row>
    <row r="183" spans="1:2" ht="15" customHeight="1" x14ac:dyDescent="0.25">
      <c r="A183">
        <v>142410</v>
      </c>
      <c r="B183">
        <v>0</v>
      </c>
    </row>
    <row r="184" spans="1:2" x14ac:dyDescent="0.25">
      <c r="A184">
        <v>142415</v>
      </c>
      <c r="B184">
        <v>0</v>
      </c>
    </row>
    <row r="185" spans="1:2" ht="15" customHeight="1" x14ac:dyDescent="0.25">
      <c r="A185">
        <v>142420</v>
      </c>
      <c r="B185">
        <v>0</v>
      </c>
    </row>
    <row r="186" spans="1:2" x14ac:dyDescent="0.25">
      <c r="A186">
        <v>142425</v>
      </c>
      <c r="B186">
        <v>0</v>
      </c>
    </row>
    <row r="187" spans="1:2" ht="15" customHeight="1" x14ac:dyDescent="0.25">
      <c r="A187">
        <v>1425</v>
      </c>
      <c r="B187">
        <v>0</v>
      </c>
    </row>
    <row r="188" spans="1:2" ht="15" customHeight="1" x14ac:dyDescent="0.25">
      <c r="A188">
        <v>142505</v>
      </c>
      <c r="B188">
        <v>0</v>
      </c>
    </row>
    <row r="189" spans="1:2" ht="15" customHeight="1" x14ac:dyDescent="0.25">
      <c r="A189">
        <v>142510</v>
      </c>
      <c r="B189">
        <v>0</v>
      </c>
    </row>
    <row r="190" spans="1:2" ht="15" customHeight="1" x14ac:dyDescent="0.25">
      <c r="A190">
        <v>142515</v>
      </c>
      <c r="B190">
        <v>0</v>
      </c>
    </row>
    <row r="191" spans="1:2" ht="15" customHeight="1" x14ac:dyDescent="0.25">
      <c r="A191">
        <v>142520</v>
      </c>
      <c r="B191">
        <v>0</v>
      </c>
    </row>
    <row r="192" spans="1:2" ht="15" customHeight="1" x14ac:dyDescent="0.25">
      <c r="A192">
        <v>142525</v>
      </c>
      <c r="B192">
        <v>0</v>
      </c>
    </row>
    <row r="193" spans="1:2" ht="15" customHeight="1" x14ac:dyDescent="0.25">
      <c r="A193">
        <v>1426</v>
      </c>
      <c r="B193">
        <v>0</v>
      </c>
    </row>
    <row r="194" spans="1:2" ht="15" customHeight="1" x14ac:dyDescent="0.25">
      <c r="A194">
        <v>142605</v>
      </c>
      <c r="B194">
        <v>0</v>
      </c>
    </row>
    <row r="195" spans="1:2" ht="15" customHeight="1" x14ac:dyDescent="0.25">
      <c r="A195">
        <v>142610</v>
      </c>
      <c r="B195">
        <v>0</v>
      </c>
    </row>
    <row r="196" spans="1:2" ht="15" customHeight="1" x14ac:dyDescent="0.25">
      <c r="A196">
        <v>142615</v>
      </c>
      <c r="B196">
        <v>0</v>
      </c>
    </row>
    <row r="197" spans="1:2" ht="15" customHeight="1" x14ac:dyDescent="0.25">
      <c r="A197">
        <v>142620</v>
      </c>
      <c r="B197">
        <v>0</v>
      </c>
    </row>
    <row r="198" spans="1:2" ht="15" customHeight="1" x14ac:dyDescent="0.25">
      <c r="A198">
        <v>142625</v>
      </c>
      <c r="B198">
        <v>0</v>
      </c>
    </row>
    <row r="199" spans="1:2" ht="15" customHeight="1" x14ac:dyDescent="0.25">
      <c r="A199">
        <v>1427</v>
      </c>
      <c r="B199">
        <v>0</v>
      </c>
    </row>
    <row r="200" spans="1:2" ht="15" customHeight="1" x14ac:dyDescent="0.25">
      <c r="A200">
        <v>142705</v>
      </c>
      <c r="B200">
        <v>0</v>
      </c>
    </row>
    <row r="201" spans="1:2" ht="15" customHeight="1" x14ac:dyDescent="0.25">
      <c r="A201">
        <v>142710</v>
      </c>
      <c r="B201">
        <v>0</v>
      </c>
    </row>
    <row r="202" spans="1:2" ht="15" customHeight="1" x14ac:dyDescent="0.25">
      <c r="A202">
        <v>142715</v>
      </c>
      <c r="B202">
        <v>0</v>
      </c>
    </row>
    <row r="203" spans="1:2" ht="15" customHeight="1" x14ac:dyDescent="0.25">
      <c r="A203">
        <v>142720</v>
      </c>
      <c r="B203">
        <v>0</v>
      </c>
    </row>
    <row r="204" spans="1:2" ht="15" customHeight="1" x14ac:dyDescent="0.25">
      <c r="A204">
        <v>142725</v>
      </c>
      <c r="B204">
        <v>0</v>
      </c>
    </row>
    <row r="205" spans="1:2" ht="15" customHeight="1" x14ac:dyDescent="0.25">
      <c r="A205">
        <v>1428</v>
      </c>
      <c r="B205">
        <v>224819.9</v>
      </c>
    </row>
    <row r="206" spans="1:2" ht="15" customHeight="1" x14ac:dyDescent="0.25">
      <c r="A206">
        <v>142805</v>
      </c>
      <c r="B206">
        <v>25833.72</v>
      </c>
    </row>
    <row r="207" spans="1:2" ht="15" customHeight="1" x14ac:dyDescent="0.25">
      <c r="A207">
        <v>142810</v>
      </c>
      <c r="B207">
        <v>24837.58</v>
      </c>
    </row>
    <row r="208" spans="1:2" ht="15" customHeight="1" x14ac:dyDescent="0.25">
      <c r="A208">
        <v>142815</v>
      </c>
      <c r="B208">
        <v>32217.72</v>
      </c>
    </row>
    <row r="209" spans="1:2" x14ac:dyDescent="0.25">
      <c r="A209">
        <v>142820</v>
      </c>
      <c r="B209">
        <v>51350.44</v>
      </c>
    </row>
    <row r="210" spans="1:2" x14ac:dyDescent="0.25">
      <c r="A210">
        <v>142825</v>
      </c>
      <c r="B210">
        <v>90580.44</v>
      </c>
    </row>
    <row r="211" spans="1:2" x14ac:dyDescent="0.25">
      <c r="A211">
        <v>1432</v>
      </c>
      <c r="B211">
        <v>0</v>
      </c>
    </row>
    <row r="212" spans="1:2" ht="15" customHeight="1" x14ac:dyDescent="0.25">
      <c r="A212">
        <v>143205</v>
      </c>
      <c r="B212">
        <v>0</v>
      </c>
    </row>
    <row r="213" spans="1:2" ht="15" customHeight="1" x14ac:dyDescent="0.25">
      <c r="A213">
        <v>143210</v>
      </c>
      <c r="B213">
        <v>0</v>
      </c>
    </row>
    <row r="214" spans="1:2" ht="15" customHeight="1" x14ac:dyDescent="0.25">
      <c r="A214">
        <v>143215</v>
      </c>
      <c r="B214">
        <v>0</v>
      </c>
    </row>
    <row r="215" spans="1:2" ht="15" customHeight="1" x14ac:dyDescent="0.25">
      <c r="A215">
        <v>143220</v>
      </c>
      <c r="B215">
        <v>0</v>
      </c>
    </row>
    <row r="216" spans="1:2" ht="15" customHeight="1" x14ac:dyDescent="0.25">
      <c r="A216">
        <v>143225</v>
      </c>
      <c r="B216">
        <v>0</v>
      </c>
    </row>
    <row r="217" spans="1:2" ht="15" customHeight="1" x14ac:dyDescent="0.25">
      <c r="A217">
        <v>1433</v>
      </c>
      <c r="B217">
        <v>0</v>
      </c>
    </row>
    <row r="218" spans="1:2" ht="15" customHeight="1" x14ac:dyDescent="0.25">
      <c r="A218">
        <v>143305</v>
      </c>
      <c r="B218">
        <v>0</v>
      </c>
    </row>
    <row r="219" spans="1:2" ht="15" customHeight="1" x14ac:dyDescent="0.25">
      <c r="A219">
        <v>143310</v>
      </c>
      <c r="B219">
        <v>0</v>
      </c>
    </row>
    <row r="220" spans="1:2" x14ac:dyDescent="0.25">
      <c r="A220">
        <v>143315</v>
      </c>
      <c r="B220">
        <v>0</v>
      </c>
    </row>
    <row r="221" spans="1:2" x14ac:dyDescent="0.25">
      <c r="A221">
        <v>143320</v>
      </c>
      <c r="B221">
        <v>0</v>
      </c>
    </row>
    <row r="222" spans="1:2" x14ac:dyDescent="0.25">
      <c r="A222">
        <v>143325</v>
      </c>
      <c r="B222">
        <v>0</v>
      </c>
    </row>
    <row r="223" spans="1:2" ht="15" customHeight="1" x14ac:dyDescent="0.25">
      <c r="A223">
        <v>1434</v>
      </c>
      <c r="B223">
        <v>0</v>
      </c>
    </row>
    <row r="224" spans="1:2" ht="15" customHeight="1" x14ac:dyDescent="0.25">
      <c r="A224">
        <v>143405</v>
      </c>
      <c r="B224">
        <v>0</v>
      </c>
    </row>
    <row r="225" spans="1:2" ht="15" customHeight="1" x14ac:dyDescent="0.25">
      <c r="A225">
        <v>143410</v>
      </c>
      <c r="B225">
        <v>0</v>
      </c>
    </row>
    <row r="226" spans="1:2" ht="15" customHeight="1" x14ac:dyDescent="0.25">
      <c r="A226">
        <v>143415</v>
      </c>
      <c r="B226">
        <v>0</v>
      </c>
    </row>
    <row r="227" spans="1:2" ht="15" customHeight="1" x14ac:dyDescent="0.25">
      <c r="A227">
        <v>143420</v>
      </c>
      <c r="B227">
        <v>0</v>
      </c>
    </row>
    <row r="228" spans="1:2" ht="15" customHeight="1" x14ac:dyDescent="0.25">
      <c r="A228">
        <v>143425</v>
      </c>
      <c r="B228">
        <v>0</v>
      </c>
    </row>
    <row r="229" spans="1:2" ht="15" customHeight="1" x14ac:dyDescent="0.25">
      <c r="A229">
        <v>1435</v>
      </c>
      <c r="B229">
        <v>0</v>
      </c>
    </row>
    <row r="230" spans="1:2" ht="15" customHeight="1" x14ac:dyDescent="0.25">
      <c r="A230">
        <v>143505</v>
      </c>
      <c r="B230">
        <v>0</v>
      </c>
    </row>
    <row r="231" spans="1:2" x14ac:dyDescent="0.25">
      <c r="A231">
        <v>143510</v>
      </c>
      <c r="B231">
        <v>0</v>
      </c>
    </row>
    <row r="232" spans="1:2" x14ac:dyDescent="0.25">
      <c r="A232">
        <v>143515</v>
      </c>
      <c r="B232">
        <v>0</v>
      </c>
    </row>
    <row r="233" spans="1:2" ht="15" customHeight="1" x14ac:dyDescent="0.25">
      <c r="A233">
        <v>143520</v>
      </c>
      <c r="B233">
        <v>0</v>
      </c>
    </row>
    <row r="234" spans="1:2" ht="15" customHeight="1" x14ac:dyDescent="0.25">
      <c r="A234">
        <v>143525</v>
      </c>
      <c r="B234">
        <v>0</v>
      </c>
    </row>
    <row r="235" spans="1:2" x14ac:dyDescent="0.25">
      <c r="A235">
        <v>1436</v>
      </c>
      <c r="B235">
        <v>0</v>
      </c>
    </row>
    <row r="236" spans="1:2" ht="15" customHeight="1" x14ac:dyDescent="0.25">
      <c r="A236">
        <v>143605</v>
      </c>
      <c r="B236">
        <v>0</v>
      </c>
    </row>
    <row r="237" spans="1:2" ht="15" customHeight="1" x14ac:dyDescent="0.25">
      <c r="A237">
        <v>143610</v>
      </c>
      <c r="B237">
        <v>0</v>
      </c>
    </row>
    <row r="238" spans="1:2" ht="15" customHeight="1" x14ac:dyDescent="0.25">
      <c r="A238">
        <v>143615</v>
      </c>
      <c r="B238">
        <v>0</v>
      </c>
    </row>
    <row r="239" spans="1:2" ht="15" customHeight="1" x14ac:dyDescent="0.25">
      <c r="A239">
        <v>143620</v>
      </c>
      <c r="B239">
        <v>0</v>
      </c>
    </row>
    <row r="240" spans="1:2" x14ac:dyDescent="0.25">
      <c r="A240">
        <v>143625</v>
      </c>
      <c r="B240">
        <v>0</v>
      </c>
    </row>
    <row r="241" spans="1:2" ht="15" customHeight="1" x14ac:dyDescent="0.25">
      <c r="A241">
        <v>1440</v>
      </c>
      <c r="B241">
        <v>0</v>
      </c>
    </row>
    <row r="242" spans="1:2" ht="15" customHeight="1" x14ac:dyDescent="0.25">
      <c r="A242">
        <v>144005</v>
      </c>
      <c r="B242">
        <v>0</v>
      </c>
    </row>
    <row r="243" spans="1:2" ht="15" customHeight="1" x14ac:dyDescent="0.25">
      <c r="A243">
        <v>144010</v>
      </c>
      <c r="B243">
        <v>0</v>
      </c>
    </row>
    <row r="244" spans="1:2" ht="15" customHeight="1" x14ac:dyDescent="0.25">
      <c r="A244">
        <v>144015</v>
      </c>
      <c r="B244">
        <v>0</v>
      </c>
    </row>
    <row r="245" spans="1:2" ht="15" customHeight="1" x14ac:dyDescent="0.25">
      <c r="A245">
        <v>144020</v>
      </c>
      <c r="B245">
        <v>0</v>
      </c>
    </row>
    <row r="246" spans="1:2" x14ac:dyDescent="0.25">
      <c r="A246">
        <v>144025</v>
      </c>
      <c r="B246">
        <v>0</v>
      </c>
    </row>
    <row r="247" spans="1:2" ht="15" customHeight="1" x14ac:dyDescent="0.25">
      <c r="A247">
        <v>1441</v>
      </c>
      <c r="B247">
        <v>0</v>
      </c>
    </row>
    <row r="248" spans="1:2" ht="15" customHeight="1" x14ac:dyDescent="0.25">
      <c r="A248">
        <v>144105</v>
      </c>
      <c r="B248">
        <v>0</v>
      </c>
    </row>
    <row r="249" spans="1:2" ht="15" customHeight="1" x14ac:dyDescent="0.25">
      <c r="A249">
        <v>144110</v>
      </c>
      <c r="B249">
        <v>0</v>
      </c>
    </row>
    <row r="250" spans="1:2" x14ac:dyDescent="0.25">
      <c r="A250">
        <v>144115</v>
      </c>
      <c r="B250">
        <v>0</v>
      </c>
    </row>
    <row r="251" spans="1:2" x14ac:dyDescent="0.25">
      <c r="A251">
        <v>144120</v>
      </c>
      <c r="B251">
        <v>0</v>
      </c>
    </row>
    <row r="252" spans="1:2" x14ac:dyDescent="0.25">
      <c r="A252">
        <v>144125</v>
      </c>
      <c r="B252">
        <v>0</v>
      </c>
    </row>
    <row r="253" spans="1:2" x14ac:dyDescent="0.25">
      <c r="A253">
        <v>1442</v>
      </c>
      <c r="B253">
        <v>0</v>
      </c>
    </row>
    <row r="254" spans="1:2" x14ac:dyDescent="0.25">
      <c r="A254">
        <v>144205</v>
      </c>
      <c r="B254">
        <v>0</v>
      </c>
    </row>
    <row r="255" spans="1:2" x14ac:dyDescent="0.25">
      <c r="A255">
        <v>144210</v>
      </c>
      <c r="B255">
        <v>0</v>
      </c>
    </row>
    <row r="256" spans="1:2" x14ac:dyDescent="0.25">
      <c r="A256">
        <v>144215</v>
      </c>
      <c r="B256">
        <v>0</v>
      </c>
    </row>
    <row r="257" spans="1:2" x14ac:dyDescent="0.25">
      <c r="A257">
        <v>144220</v>
      </c>
      <c r="B257">
        <v>0</v>
      </c>
    </row>
    <row r="258" spans="1:2" x14ac:dyDescent="0.25">
      <c r="A258">
        <v>144225</v>
      </c>
      <c r="B258">
        <v>0</v>
      </c>
    </row>
    <row r="259" spans="1:2" x14ac:dyDescent="0.25">
      <c r="A259">
        <v>1443</v>
      </c>
      <c r="B259">
        <v>0</v>
      </c>
    </row>
    <row r="260" spans="1:2" x14ac:dyDescent="0.25">
      <c r="A260">
        <v>144305</v>
      </c>
      <c r="B260">
        <v>0</v>
      </c>
    </row>
    <row r="261" spans="1:2" x14ac:dyDescent="0.25">
      <c r="A261">
        <v>144310</v>
      </c>
      <c r="B261">
        <v>0</v>
      </c>
    </row>
    <row r="262" spans="1:2" x14ac:dyDescent="0.25">
      <c r="A262">
        <v>144315</v>
      </c>
      <c r="B262">
        <v>0</v>
      </c>
    </row>
    <row r="263" spans="1:2" x14ac:dyDescent="0.25">
      <c r="A263">
        <v>144320</v>
      </c>
      <c r="B263">
        <v>0</v>
      </c>
    </row>
    <row r="264" spans="1:2" x14ac:dyDescent="0.25">
      <c r="A264">
        <v>144325</v>
      </c>
      <c r="B264">
        <v>0</v>
      </c>
    </row>
    <row r="265" spans="1:2" x14ac:dyDescent="0.25">
      <c r="A265">
        <v>1444</v>
      </c>
      <c r="B265">
        <v>0</v>
      </c>
    </row>
    <row r="266" spans="1:2" x14ac:dyDescent="0.25">
      <c r="A266">
        <v>144405</v>
      </c>
      <c r="B266">
        <v>0</v>
      </c>
    </row>
    <row r="267" spans="1:2" x14ac:dyDescent="0.25">
      <c r="A267">
        <v>144410</v>
      </c>
      <c r="B267">
        <v>0</v>
      </c>
    </row>
    <row r="268" spans="1:2" x14ac:dyDescent="0.25">
      <c r="A268">
        <v>144415</v>
      </c>
      <c r="B268">
        <v>0</v>
      </c>
    </row>
    <row r="269" spans="1:2" x14ac:dyDescent="0.25">
      <c r="A269">
        <v>144420</v>
      </c>
      <c r="B269">
        <v>0</v>
      </c>
    </row>
    <row r="270" spans="1:2" x14ac:dyDescent="0.25">
      <c r="A270">
        <v>144425</v>
      </c>
      <c r="B270">
        <v>0</v>
      </c>
    </row>
    <row r="271" spans="1:2" x14ac:dyDescent="0.25">
      <c r="A271">
        <v>1448</v>
      </c>
      <c r="B271">
        <v>0</v>
      </c>
    </row>
    <row r="272" spans="1:2" x14ac:dyDescent="0.25">
      <c r="A272">
        <v>144805</v>
      </c>
      <c r="B272">
        <v>0</v>
      </c>
    </row>
    <row r="273" spans="1:2" x14ac:dyDescent="0.25">
      <c r="A273">
        <v>144810</v>
      </c>
      <c r="B273">
        <v>0</v>
      </c>
    </row>
    <row r="274" spans="1:2" x14ac:dyDescent="0.25">
      <c r="A274">
        <v>144815</v>
      </c>
      <c r="B274">
        <v>0</v>
      </c>
    </row>
    <row r="275" spans="1:2" x14ac:dyDescent="0.25">
      <c r="A275">
        <v>144820</v>
      </c>
      <c r="B275">
        <v>0</v>
      </c>
    </row>
    <row r="276" spans="1:2" x14ac:dyDescent="0.25">
      <c r="A276">
        <v>144825</v>
      </c>
      <c r="B276">
        <v>0</v>
      </c>
    </row>
    <row r="277" spans="1:2" x14ac:dyDescent="0.25">
      <c r="A277">
        <v>1449</v>
      </c>
      <c r="B277">
        <v>0</v>
      </c>
    </row>
    <row r="278" spans="1:2" x14ac:dyDescent="0.25">
      <c r="A278">
        <v>144905</v>
      </c>
      <c r="B278">
        <v>0</v>
      </c>
    </row>
    <row r="279" spans="1:2" x14ac:dyDescent="0.25">
      <c r="A279">
        <v>144910</v>
      </c>
      <c r="B279">
        <v>0</v>
      </c>
    </row>
    <row r="280" spans="1:2" x14ac:dyDescent="0.25">
      <c r="A280">
        <v>144915</v>
      </c>
      <c r="B280">
        <v>0</v>
      </c>
    </row>
    <row r="281" spans="1:2" x14ac:dyDescent="0.25">
      <c r="A281">
        <v>144920</v>
      </c>
      <c r="B281">
        <v>0</v>
      </c>
    </row>
    <row r="282" spans="1:2" x14ac:dyDescent="0.25">
      <c r="A282">
        <v>144925</v>
      </c>
      <c r="B282">
        <v>0</v>
      </c>
    </row>
    <row r="283" spans="1:2" x14ac:dyDescent="0.25">
      <c r="A283">
        <v>1450</v>
      </c>
      <c r="B283">
        <v>3774.83</v>
      </c>
    </row>
    <row r="284" spans="1:2" x14ac:dyDescent="0.25">
      <c r="A284">
        <v>145005</v>
      </c>
      <c r="B284">
        <v>168.26</v>
      </c>
    </row>
    <row r="285" spans="1:2" x14ac:dyDescent="0.25">
      <c r="A285">
        <v>145010</v>
      </c>
      <c r="B285">
        <v>338.5</v>
      </c>
    </row>
    <row r="286" spans="1:2" x14ac:dyDescent="0.25">
      <c r="A286">
        <v>145015</v>
      </c>
      <c r="B286">
        <v>504.77</v>
      </c>
    </row>
    <row r="287" spans="1:2" x14ac:dyDescent="0.25">
      <c r="A287">
        <v>145020</v>
      </c>
      <c r="B287">
        <v>506.46</v>
      </c>
    </row>
    <row r="288" spans="1:2" x14ac:dyDescent="0.25">
      <c r="A288">
        <v>145025</v>
      </c>
      <c r="B288">
        <v>2256.84</v>
      </c>
    </row>
    <row r="289" spans="1:2" x14ac:dyDescent="0.25">
      <c r="A289">
        <v>1451</v>
      </c>
      <c r="B289">
        <v>0</v>
      </c>
    </row>
    <row r="290" spans="1:2" x14ac:dyDescent="0.25">
      <c r="A290">
        <v>145105</v>
      </c>
      <c r="B290">
        <v>0</v>
      </c>
    </row>
    <row r="291" spans="1:2" x14ac:dyDescent="0.25">
      <c r="A291">
        <v>145110</v>
      </c>
      <c r="B291">
        <v>0</v>
      </c>
    </row>
    <row r="292" spans="1:2" x14ac:dyDescent="0.25">
      <c r="A292">
        <v>145115</v>
      </c>
      <c r="B292">
        <v>0</v>
      </c>
    </row>
    <row r="293" spans="1:2" x14ac:dyDescent="0.25">
      <c r="A293">
        <v>145120</v>
      </c>
      <c r="B293">
        <v>0</v>
      </c>
    </row>
    <row r="294" spans="1:2" x14ac:dyDescent="0.25">
      <c r="A294">
        <v>145125</v>
      </c>
      <c r="B294">
        <v>0</v>
      </c>
    </row>
    <row r="295" spans="1:2" x14ac:dyDescent="0.25">
      <c r="A295">
        <v>145130</v>
      </c>
      <c r="B295">
        <v>0</v>
      </c>
    </row>
    <row r="296" spans="1:2" x14ac:dyDescent="0.25">
      <c r="A296">
        <v>1452</v>
      </c>
      <c r="B296">
        <v>230335.03</v>
      </c>
    </row>
    <row r="297" spans="1:2" x14ac:dyDescent="0.25">
      <c r="A297">
        <v>145205</v>
      </c>
      <c r="B297">
        <v>7926.59</v>
      </c>
    </row>
    <row r="298" spans="1:2" x14ac:dyDescent="0.25">
      <c r="A298">
        <v>145210</v>
      </c>
      <c r="B298">
        <v>41448.35</v>
      </c>
    </row>
    <row r="299" spans="1:2" x14ac:dyDescent="0.25">
      <c r="A299">
        <v>145215</v>
      </c>
      <c r="B299">
        <v>52574.5</v>
      </c>
    </row>
    <row r="300" spans="1:2" x14ac:dyDescent="0.25">
      <c r="A300">
        <v>145220</v>
      </c>
      <c r="B300">
        <v>66626.33</v>
      </c>
    </row>
    <row r="301" spans="1:2" x14ac:dyDescent="0.25">
      <c r="A301">
        <v>145225</v>
      </c>
      <c r="B301">
        <v>61759.26</v>
      </c>
    </row>
    <row r="302" spans="1:2" x14ac:dyDescent="0.25">
      <c r="A302">
        <v>1456</v>
      </c>
      <c r="B302">
        <v>0</v>
      </c>
    </row>
    <row r="303" spans="1:2" x14ac:dyDescent="0.25">
      <c r="A303">
        <v>145605</v>
      </c>
      <c r="B303">
        <v>0</v>
      </c>
    </row>
    <row r="304" spans="1:2" x14ac:dyDescent="0.25">
      <c r="A304">
        <v>145610</v>
      </c>
      <c r="B304">
        <v>0</v>
      </c>
    </row>
    <row r="305" spans="1:2" x14ac:dyDescent="0.25">
      <c r="A305">
        <v>145615</v>
      </c>
      <c r="B305">
        <v>0</v>
      </c>
    </row>
    <row r="306" spans="1:2" x14ac:dyDescent="0.25">
      <c r="A306">
        <v>145620</v>
      </c>
      <c r="B306">
        <v>0</v>
      </c>
    </row>
    <row r="307" spans="1:2" x14ac:dyDescent="0.25">
      <c r="A307">
        <v>145625</v>
      </c>
      <c r="B307">
        <v>0</v>
      </c>
    </row>
    <row r="308" spans="1:2" x14ac:dyDescent="0.25">
      <c r="A308">
        <v>145630</v>
      </c>
      <c r="B308">
        <v>0</v>
      </c>
    </row>
    <row r="309" spans="1:2" x14ac:dyDescent="0.25">
      <c r="A309">
        <v>1457</v>
      </c>
      <c r="B309">
        <v>0</v>
      </c>
    </row>
    <row r="310" spans="1:2" x14ac:dyDescent="0.25">
      <c r="A310">
        <v>145705</v>
      </c>
      <c r="B310">
        <v>0</v>
      </c>
    </row>
    <row r="311" spans="1:2" x14ac:dyDescent="0.25">
      <c r="A311">
        <v>145710</v>
      </c>
      <c r="B311">
        <v>0</v>
      </c>
    </row>
    <row r="312" spans="1:2" x14ac:dyDescent="0.25">
      <c r="A312">
        <v>145715</v>
      </c>
      <c r="B312">
        <v>0</v>
      </c>
    </row>
    <row r="313" spans="1:2" x14ac:dyDescent="0.25">
      <c r="A313">
        <v>145720</v>
      </c>
      <c r="B313">
        <v>0</v>
      </c>
    </row>
    <row r="314" spans="1:2" x14ac:dyDescent="0.25">
      <c r="A314">
        <v>145725</v>
      </c>
      <c r="B314">
        <v>0</v>
      </c>
    </row>
    <row r="315" spans="1:2" x14ac:dyDescent="0.25">
      <c r="A315">
        <v>1458</v>
      </c>
      <c r="B315">
        <v>0</v>
      </c>
    </row>
    <row r="316" spans="1:2" x14ac:dyDescent="0.25">
      <c r="A316">
        <v>145805</v>
      </c>
      <c r="B316">
        <v>0</v>
      </c>
    </row>
    <row r="317" spans="1:2" x14ac:dyDescent="0.25">
      <c r="A317">
        <v>145810</v>
      </c>
      <c r="B317">
        <v>0</v>
      </c>
    </row>
    <row r="318" spans="1:2" x14ac:dyDescent="0.25">
      <c r="A318">
        <v>145815</v>
      </c>
      <c r="B318">
        <v>0</v>
      </c>
    </row>
    <row r="319" spans="1:2" x14ac:dyDescent="0.25">
      <c r="A319">
        <v>145820</v>
      </c>
      <c r="B319">
        <v>0</v>
      </c>
    </row>
    <row r="320" spans="1:2" x14ac:dyDescent="0.25">
      <c r="A320">
        <v>145825</v>
      </c>
      <c r="B320">
        <v>0</v>
      </c>
    </row>
    <row r="321" spans="1:2" x14ac:dyDescent="0.25">
      <c r="A321">
        <v>1459</v>
      </c>
      <c r="B321">
        <v>0</v>
      </c>
    </row>
    <row r="322" spans="1:2" x14ac:dyDescent="0.25">
      <c r="A322">
        <v>145905</v>
      </c>
      <c r="B322">
        <v>0</v>
      </c>
    </row>
    <row r="323" spans="1:2" x14ac:dyDescent="0.25">
      <c r="A323">
        <v>145910</v>
      </c>
      <c r="B323">
        <v>0</v>
      </c>
    </row>
    <row r="324" spans="1:2" x14ac:dyDescent="0.25">
      <c r="A324">
        <v>145915</v>
      </c>
      <c r="B324">
        <v>0</v>
      </c>
    </row>
    <row r="325" spans="1:2" x14ac:dyDescent="0.25">
      <c r="A325">
        <v>145920</v>
      </c>
      <c r="B325">
        <v>0</v>
      </c>
    </row>
    <row r="326" spans="1:2" x14ac:dyDescent="0.25">
      <c r="A326">
        <v>145925</v>
      </c>
      <c r="B326">
        <v>0</v>
      </c>
    </row>
    <row r="327" spans="1:2" x14ac:dyDescent="0.25">
      <c r="A327">
        <v>145930</v>
      </c>
      <c r="B327">
        <v>0</v>
      </c>
    </row>
    <row r="328" spans="1:2" x14ac:dyDescent="0.25">
      <c r="A328">
        <v>1460</v>
      </c>
      <c r="B328">
        <v>0</v>
      </c>
    </row>
    <row r="329" spans="1:2" x14ac:dyDescent="0.25">
      <c r="A329">
        <v>146005</v>
      </c>
      <c r="B329">
        <v>0</v>
      </c>
    </row>
    <row r="330" spans="1:2" x14ac:dyDescent="0.25">
      <c r="A330">
        <v>146010</v>
      </c>
      <c r="B330">
        <v>0</v>
      </c>
    </row>
    <row r="331" spans="1:2" x14ac:dyDescent="0.25">
      <c r="A331">
        <v>146015</v>
      </c>
      <c r="B331">
        <v>0</v>
      </c>
    </row>
    <row r="332" spans="1:2" x14ac:dyDescent="0.25">
      <c r="A332">
        <v>146020</v>
      </c>
      <c r="B332">
        <v>0</v>
      </c>
    </row>
    <row r="333" spans="1:2" x14ac:dyDescent="0.25">
      <c r="A333">
        <v>146025</v>
      </c>
      <c r="B333">
        <v>0</v>
      </c>
    </row>
    <row r="334" spans="1:2" x14ac:dyDescent="0.25">
      <c r="A334">
        <v>1464</v>
      </c>
      <c r="B334">
        <v>0</v>
      </c>
    </row>
    <row r="335" spans="1:2" x14ac:dyDescent="0.25">
      <c r="A335">
        <v>146405</v>
      </c>
      <c r="B335">
        <v>0</v>
      </c>
    </row>
    <row r="336" spans="1:2" x14ac:dyDescent="0.25">
      <c r="A336">
        <v>146410</v>
      </c>
      <c r="B336">
        <v>0</v>
      </c>
    </row>
    <row r="337" spans="1:2" x14ac:dyDescent="0.25">
      <c r="A337">
        <v>146415</v>
      </c>
      <c r="B337">
        <v>0</v>
      </c>
    </row>
    <row r="338" spans="1:2" x14ac:dyDescent="0.25">
      <c r="A338">
        <v>146420</v>
      </c>
      <c r="B338">
        <v>0</v>
      </c>
    </row>
    <row r="339" spans="1:2" x14ac:dyDescent="0.25">
      <c r="A339">
        <v>146425</v>
      </c>
      <c r="B339">
        <v>0</v>
      </c>
    </row>
    <row r="340" spans="1:2" x14ac:dyDescent="0.25">
      <c r="A340">
        <v>146430</v>
      </c>
      <c r="B340">
        <v>0</v>
      </c>
    </row>
    <row r="341" spans="1:2" x14ac:dyDescent="0.25">
      <c r="A341">
        <v>1465</v>
      </c>
      <c r="B341">
        <v>0</v>
      </c>
    </row>
    <row r="342" spans="1:2" x14ac:dyDescent="0.25">
      <c r="A342">
        <v>146505</v>
      </c>
      <c r="B342">
        <v>0</v>
      </c>
    </row>
    <row r="343" spans="1:2" x14ac:dyDescent="0.25">
      <c r="A343">
        <v>146510</v>
      </c>
      <c r="B343">
        <v>0</v>
      </c>
    </row>
    <row r="344" spans="1:2" x14ac:dyDescent="0.25">
      <c r="A344">
        <v>146515</v>
      </c>
      <c r="B344">
        <v>0</v>
      </c>
    </row>
    <row r="345" spans="1:2" x14ac:dyDescent="0.25">
      <c r="A345">
        <v>146520</v>
      </c>
      <c r="B345">
        <v>0</v>
      </c>
    </row>
    <row r="346" spans="1:2" x14ac:dyDescent="0.25">
      <c r="A346">
        <v>146525</v>
      </c>
      <c r="B346">
        <v>0</v>
      </c>
    </row>
    <row r="347" spans="1:2" x14ac:dyDescent="0.25">
      <c r="A347">
        <v>1466</v>
      </c>
      <c r="B347">
        <v>0</v>
      </c>
    </row>
    <row r="348" spans="1:2" x14ac:dyDescent="0.25">
      <c r="A348">
        <v>146605</v>
      </c>
      <c r="B348">
        <v>0</v>
      </c>
    </row>
    <row r="349" spans="1:2" x14ac:dyDescent="0.25">
      <c r="A349">
        <v>146610</v>
      </c>
      <c r="B349">
        <v>0</v>
      </c>
    </row>
    <row r="350" spans="1:2" x14ac:dyDescent="0.25">
      <c r="A350">
        <v>146615</v>
      </c>
      <c r="B350">
        <v>0</v>
      </c>
    </row>
    <row r="351" spans="1:2" x14ac:dyDescent="0.25">
      <c r="A351">
        <v>146620</v>
      </c>
      <c r="B351">
        <v>0</v>
      </c>
    </row>
    <row r="352" spans="1:2" x14ac:dyDescent="0.25">
      <c r="A352">
        <v>146625</v>
      </c>
      <c r="B352">
        <v>0</v>
      </c>
    </row>
    <row r="353" spans="1:2" x14ac:dyDescent="0.25">
      <c r="A353">
        <v>1467</v>
      </c>
      <c r="B353">
        <v>0</v>
      </c>
    </row>
    <row r="354" spans="1:2" x14ac:dyDescent="0.25">
      <c r="A354">
        <v>146705</v>
      </c>
      <c r="B354">
        <v>0</v>
      </c>
    </row>
    <row r="355" spans="1:2" x14ac:dyDescent="0.25">
      <c r="A355">
        <v>146710</v>
      </c>
      <c r="B355">
        <v>0</v>
      </c>
    </row>
    <row r="356" spans="1:2" x14ac:dyDescent="0.25">
      <c r="A356">
        <v>146715</v>
      </c>
      <c r="B356">
        <v>0</v>
      </c>
    </row>
    <row r="357" spans="1:2" x14ac:dyDescent="0.25">
      <c r="A357">
        <v>146720</v>
      </c>
      <c r="B357">
        <v>0</v>
      </c>
    </row>
    <row r="358" spans="1:2" x14ac:dyDescent="0.25">
      <c r="A358">
        <v>146725</v>
      </c>
      <c r="B358">
        <v>0</v>
      </c>
    </row>
    <row r="359" spans="1:2" x14ac:dyDescent="0.25">
      <c r="A359">
        <v>146730</v>
      </c>
      <c r="B359">
        <v>0</v>
      </c>
    </row>
    <row r="360" spans="1:2" x14ac:dyDescent="0.25">
      <c r="A360">
        <v>1468</v>
      </c>
      <c r="B360">
        <v>0</v>
      </c>
    </row>
    <row r="361" spans="1:2" x14ac:dyDescent="0.25">
      <c r="A361">
        <v>146805</v>
      </c>
      <c r="B361">
        <v>0</v>
      </c>
    </row>
    <row r="362" spans="1:2" x14ac:dyDescent="0.25">
      <c r="A362">
        <v>146810</v>
      </c>
      <c r="B362">
        <v>0</v>
      </c>
    </row>
    <row r="363" spans="1:2" x14ac:dyDescent="0.25">
      <c r="A363">
        <v>146815</v>
      </c>
      <c r="B363">
        <v>0</v>
      </c>
    </row>
    <row r="364" spans="1:2" x14ac:dyDescent="0.25">
      <c r="A364">
        <v>146820</v>
      </c>
      <c r="B364">
        <v>0</v>
      </c>
    </row>
    <row r="365" spans="1:2" x14ac:dyDescent="0.25">
      <c r="A365">
        <v>146825</v>
      </c>
      <c r="B365">
        <v>0</v>
      </c>
    </row>
    <row r="366" spans="1:2" x14ac:dyDescent="0.25">
      <c r="A366">
        <v>1472</v>
      </c>
      <c r="B366">
        <v>0</v>
      </c>
    </row>
    <row r="367" spans="1:2" x14ac:dyDescent="0.25">
      <c r="A367">
        <v>147205</v>
      </c>
      <c r="B367">
        <v>0</v>
      </c>
    </row>
    <row r="368" spans="1:2" x14ac:dyDescent="0.25">
      <c r="A368">
        <v>147210</v>
      </c>
      <c r="B368">
        <v>0</v>
      </c>
    </row>
    <row r="369" spans="1:2" x14ac:dyDescent="0.25">
      <c r="A369">
        <v>147215</v>
      </c>
      <c r="B369">
        <v>0</v>
      </c>
    </row>
    <row r="370" spans="1:2" x14ac:dyDescent="0.25">
      <c r="A370">
        <v>147220</v>
      </c>
      <c r="B370">
        <v>0</v>
      </c>
    </row>
    <row r="371" spans="1:2" x14ac:dyDescent="0.25">
      <c r="A371">
        <v>147225</v>
      </c>
      <c r="B371">
        <v>0</v>
      </c>
    </row>
    <row r="372" spans="1:2" x14ac:dyDescent="0.25">
      <c r="A372">
        <v>147230</v>
      </c>
      <c r="B372">
        <v>0</v>
      </c>
    </row>
    <row r="373" spans="1:2" x14ac:dyDescent="0.25">
      <c r="A373">
        <v>1473</v>
      </c>
      <c r="B373">
        <v>0</v>
      </c>
    </row>
    <row r="374" spans="1:2" x14ac:dyDescent="0.25">
      <c r="A374">
        <v>147305</v>
      </c>
      <c r="B374">
        <v>0</v>
      </c>
    </row>
    <row r="375" spans="1:2" x14ac:dyDescent="0.25">
      <c r="A375">
        <v>147310</v>
      </c>
      <c r="B375">
        <v>0</v>
      </c>
    </row>
    <row r="376" spans="1:2" x14ac:dyDescent="0.25">
      <c r="A376">
        <v>147315</v>
      </c>
      <c r="B376">
        <v>0</v>
      </c>
    </row>
    <row r="377" spans="1:2" x14ac:dyDescent="0.25">
      <c r="A377">
        <v>147320</v>
      </c>
      <c r="B377">
        <v>0</v>
      </c>
    </row>
    <row r="378" spans="1:2" x14ac:dyDescent="0.25">
      <c r="A378">
        <v>147325</v>
      </c>
      <c r="B378">
        <v>0</v>
      </c>
    </row>
    <row r="379" spans="1:2" x14ac:dyDescent="0.25">
      <c r="A379">
        <v>1475</v>
      </c>
      <c r="B379">
        <v>0</v>
      </c>
    </row>
    <row r="380" spans="1:2" x14ac:dyDescent="0.25">
      <c r="A380">
        <v>147505</v>
      </c>
      <c r="B380">
        <v>0</v>
      </c>
    </row>
    <row r="381" spans="1:2" x14ac:dyDescent="0.25">
      <c r="A381">
        <v>147510</v>
      </c>
      <c r="B381">
        <v>0</v>
      </c>
    </row>
    <row r="382" spans="1:2" x14ac:dyDescent="0.25">
      <c r="A382">
        <v>147515</v>
      </c>
      <c r="B382">
        <v>0</v>
      </c>
    </row>
    <row r="383" spans="1:2" x14ac:dyDescent="0.25">
      <c r="A383">
        <v>147520</v>
      </c>
      <c r="B383">
        <v>0</v>
      </c>
    </row>
    <row r="384" spans="1:2" x14ac:dyDescent="0.25">
      <c r="A384">
        <v>147525</v>
      </c>
      <c r="B384">
        <v>0</v>
      </c>
    </row>
    <row r="385" spans="1:2" x14ac:dyDescent="0.25">
      <c r="A385">
        <v>1477</v>
      </c>
      <c r="B385">
        <v>0</v>
      </c>
    </row>
    <row r="386" spans="1:2" x14ac:dyDescent="0.25">
      <c r="A386">
        <v>147705</v>
      </c>
      <c r="B386">
        <v>0</v>
      </c>
    </row>
    <row r="387" spans="1:2" x14ac:dyDescent="0.25">
      <c r="A387">
        <v>147710</v>
      </c>
      <c r="B387">
        <v>0</v>
      </c>
    </row>
    <row r="388" spans="1:2" x14ac:dyDescent="0.25">
      <c r="A388">
        <v>147715</v>
      </c>
      <c r="B388">
        <v>0</v>
      </c>
    </row>
    <row r="389" spans="1:2" x14ac:dyDescent="0.25">
      <c r="A389">
        <v>147720</v>
      </c>
      <c r="B389">
        <v>0</v>
      </c>
    </row>
    <row r="390" spans="1:2" x14ac:dyDescent="0.25">
      <c r="A390">
        <v>147725</v>
      </c>
      <c r="B390">
        <v>0</v>
      </c>
    </row>
    <row r="391" spans="1:2" x14ac:dyDescent="0.25">
      <c r="A391">
        <v>1479</v>
      </c>
      <c r="B391">
        <v>0</v>
      </c>
    </row>
    <row r="392" spans="1:2" x14ac:dyDescent="0.25">
      <c r="A392">
        <v>147905</v>
      </c>
      <c r="B392">
        <v>0</v>
      </c>
    </row>
    <row r="393" spans="1:2" x14ac:dyDescent="0.25">
      <c r="A393">
        <v>147910</v>
      </c>
      <c r="B393">
        <v>0</v>
      </c>
    </row>
    <row r="394" spans="1:2" x14ac:dyDescent="0.25">
      <c r="A394">
        <v>147915</v>
      </c>
      <c r="B394">
        <v>0</v>
      </c>
    </row>
    <row r="395" spans="1:2" x14ac:dyDescent="0.25">
      <c r="A395">
        <v>147920</v>
      </c>
      <c r="B395">
        <v>0</v>
      </c>
    </row>
    <row r="396" spans="1:2" x14ac:dyDescent="0.25">
      <c r="A396">
        <v>147925</v>
      </c>
      <c r="B396">
        <v>0</v>
      </c>
    </row>
    <row r="397" spans="1:2" x14ac:dyDescent="0.25">
      <c r="A397">
        <v>1481</v>
      </c>
      <c r="B397">
        <v>0</v>
      </c>
    </row>
    <row r="398" spans="1:2" x14ac:dyDescent="0.25">
      <c r="A398">
        <v>148105</v>
      </c>
      <c r="B398">
        <v>0</v>
      </c>
    </row>
    <row r="399" spans="1:2" x14ac:dyDescent="0.25">
      <c r="A399">
        <v>148110</v>
      </c>
      <c r="B399">
        <v>0</v>
      </c>
    </row>
    <row r="400" spans="1:2" x14ac:dyDescent="0.25">
      <c r="A400">
        <v>148115</v>
      </c>
      <c r="B400">
        <v>0</v>
      </c>
    </row>
    <row r="401" spans="1:2" x14ac:dyDescent="0.25">
      <c r="A401">
        <v>148120</v>
      </c>
      <c r="B401">
        <v>0</v>
      </c>
    </row>
    <row r="402" spans="1:2" x14ac:dyDescent="0.25">
      <c r="A402">
        <v>148125</v>
      </c>
      <c r="B402">
        <v>0</v>
      </c>
    </row>
    <row r="403" spans="1:2" x14ac:dyDescent="0.25">
      <c r="A403">
        <v>1483</v>
      </c>
      <c r="B403">
        <v>0</v>
      </c>
    </row>
    <row r="404" spans="1:2" x14ac:dyDescent="0.25">
      <c r="A404">
        <v>148305</v>
      </c>
      <c r="B404">
        <v>0</v>
      </c>
    </row>
    <row r="405" spans="1:2" x14ac:dyDescent="0.25">
      <c r="A405">
        <v>148310</v>
      </c>
      <c r="B405">
        <v>0</v>
      </c>
    </row>
    <row r="406" spans="1:2" x14ac:dyDescent="0.25">
      <c r="A406">
        <v>148315</v>
      </c>
      <c r="B406">
        <v>0</v>
      </c>
    </row>
    <row r="407" spans="1:2" x14ac:dyDescent="0.25">
      <c r="A407">
        <v>148320</v>
      </c>
      <c r="B407">
        <v>0</v>
      </c>
    </row>
    <row r="408" spans="1:2" x14ac:dyDescent="0.25">
      <c r="A408">
        <v>148325</v>
      </c>
      <c r="B408">
        <v>0</v>
      </c>
    </row>
    <row r="409" spans="1:2" x14ac:dyDescent="0.25">
      <c r="A409">
        <v>1485</v>
      </c>
      <c r="B409">
        <v>0</v>
      </c>
    </row>
    <row r="410" spans="1:2" x14ac:dyDescent="0.25">
      <c r="A410">
        <v>148505</v>
      </c>
      <c r="B410">
        <v>0</v>
      </c>
    </row>
    <row r="411" spans="1:2" x14ac:dyDescent="0.25">
      <c r="A411">
        <v>148510</v>
      </c>
      <c r="B411">
        <v>0</v>
      </c>
    </row>
    <row r="412" spans="1:2" x14ac:dyDescent="0.25">
      <c r="A412">
        <v>148515</v>
      </c>
      <c r="B412">
        <v>0</v>
      </c>
    </row>
    <row r="413" spans="1:2" x14ac:dyDescent="0.25">
      <c r="A413">
        <v>148520</v>
      </c>
      <c r="B413">
        <v>0</v>
      </c>
    </row>
    <row r="414" spans="1:2" x14ac:dyDescent="0.25">
      <c r="A414">
        <v>148525</v>
      </c>
      <c r="B414">
        <v>0</v>
      </c>
    </row>
    <row r="415" spans="1:2" x14ac:dyDescent="0.25">
      <c r="A415">
        <v>1487</v>
      </c>
      <c r="B415">
        <v>0</v>
      </c>
    </row>
    <row r="416" spans="1:2" x14ac:dyDescent="0.25">
      <c r="A416">
        <v>148705</v>
      </c>
      <c r="B416">
        <v>0</v>
      </c>
    </row>
    <row r="417" spans="1:2" x14ac:dyDescent="0.25">
      <c r="A417">
        <v>148710</v>
      </c>
      <c r="B417">
        <v>0</v>
      </c>
    </row>
    <row r="418" spans="1:2" x14ac:dyDescent="0.25">
      <c r="A418">
        <v>148715</v>
      </c>
      <c r="B418">
        <v>0</v>
      </c>
    </row>
    <row r="419" spans="1:2" x14ac:dyDescent="0.25">
      <c r="A419">
        <v>148720</v>
      </c>
      <c r="B419">
        <v>0</v>
      </c>
    </row>
    <row r="420" spans="1:2" x14ac:dyDescent="0.25">
      <c r="A420">
        <v>148725</v>
      </c>
      <c r="B420">
        <v>0</v>
      </c>
    </row>
    <row r="421" spans="1:2" x14ac:dyDescent="0.25">
      <c r="A421">
        <v>1489</v>
      </c>
      <c r="B421">
        <v>0</v>
      </c>
    </row>
    <row r="422" spans="1:2" x14ac:dyDescent="0.25">
      <c r="A422">
        <v>148905</v>
      </c>
      <c r="B422">
        <v>0</v>
      </c>
    </row>
    <row r="423" spans="1:2" x14ac:dyDescent="0.25">
      <c r="A423">
        <v>148910</v>
      </c>
      <c r="B423">
        <v>0</v>
      </c>
    </row>
    <row r="424" spans="1:2" x14ac:dyDescent="0.25">
      <c r="A424">
        <v>148915</v>
      </c>
      <c r="B424">
        <v>0</v>
      </c>
    </row>
    <row r="425" spans="1:2" x14ac:dyDescent="0.25">
      <c r="A425">
        <v>148920</v>
      </c>
      <c r="B425">
        <v>0</v>
      </c>
    </row>
    <row r="426" spans="1:2" x14ac:dyDescent="0.25">
      <c r="A426">
        <v>148925</v>
      </c>
      <c r="B426">
        <v>0</v>
      </c>
    </row>
    <row r="427" spans="1:2" x14ac:dyDescent="0.25">
      <c r="A427">
        <v>1499</v>
      </c>
      <c r="B427">
        <v>-546063.68000000005</v>
      </c>
    </row>
    <row r="428" spans="1:2" x14ac:dyDescent="0.25">
      <c r="A428">
        <v>149905</v>
      </c>
      <c r="B428">
        <v>0</v>
      </c>
    </row>
    <row r="429" spans="1:2" x14ac:dyDescent="0.25">
      <c r="A429">
        <v>149910</v>
      </c>
      <c r="B429">
        <v>-5215.1499999999996</v>
      </c>
    </row>
    <row r="430" spans="1:2" x14ac:dyDescent="0.25">
      <c r="A430">
        <v>149915</v>
      </c>
      <c r="B430">
        <v>0</v>
      </c>
    </row>
    <row r="431" spans="1:2" x14ac:dyDescent="0.25">
      <c r="A431">
        <v>149920</v>
      </c>
      <c r="B431">
        <v>-501501.09</v>
      </c>
    </row>
    <row r="432" spans="1:2" x14ac:dyDescent="0.25">
      <c r="A432">
        <v>149940</v>
      </c>
      <c r="B432">
        <v>0</v>
      </c>
    </row>
    <row r="433" spans="1:2" x14ac:dyDescent="0.25">
      <c r="A433">
        <v>149945</v>
      </c>
      <c r="B433">
        <v>0</v>
      </c>
    </row>
    <row r="434" spans="1:2" x14ac:dyDescent="0.25">
      <c r="A434">
        <v>149950</v>
      </c>
      <c r="B434">
        <v>0</v>
      </c>
    </row>
    <row r="435" spans="1:2" x14ac:dyDescent="0.25">
      <c r="A435">
        <v>149955</v>
      </c>
      <c r="B435">
        <v>0</v>
      </c>
    </row>
    <row r="436" spans="1:2" x14ac:dyDescent="0.25">
      <c r="A436">
        <v>149980</v>
      </c>
      <c r="B436">
        <v>0</v>
      </c>
    </row>
    <row r="437" spans="1:2" x14ac:dyDescent="0.25">
      <c r="A437">
        <v>149985</v>
      </c>
      <c r="B437">
        <v>0</v>
      </c>
    </row>
    <row r="438" spans="1:2" x14ac:dyDescent="0.25">
      <c r="A438">
        <v>149987</v>
      </c>
      <c r="B438">
        <v>0</v>
      </c>
    </row>
    <row r="439" spans="1:2" x14ac:dyDescent="0.25">
      <c r="A439">
        <v>149989</v>
      </c>
      <c r="B439">
        <v>-39347.440000000002</v>
      </c>
    </row>
    <row r="440" spans="1:2" x14ac:dyDescent="0.25">
      <c r="A440">
        <v>16</v>
      </c>
      <c r="B440">
        <v>79759.8</v>
      </c>
    </row>
    <row r="441" spans="1:2" x14ac:dyDescent="0.25">
      <c r="A441">
        <v>1601</v>
      </c>
      <c r="B441">
        <v>0</v>
      </c>
    </row>
    <row r="442" spans="1:2" x14ac:dyDescent="0.25">
      <c r="A442">
        <v>160105</v>
      </c>
      <c r="B442">
        <v>0</v>
      </c>
    </row>
    <row r="443" spans="1:2" x14ac:dyDescent="0.25">
      <c r="A443">
        <v>160110</v>
      </c>
      <c r="B443">
        <v>0</v>
      </c>
    </row>
    <row r="444" spans="1:2" x14ac:dyDescent="0.25">
      <c r="A444">
        <v>1602</v>
      </c>
      <c r="B444">
        <v>0</v>
      </c>
    </row>
    <row r="445" spans="1:2" x14ac:dyDescent="0.25">
      <c r="A445">
        <v>160205</v>
      </c>
      <c r="B445">
        <v>0</v>
      </c>
    </row>
    <row r="446" spans="1:2" x14ac:dyDescent="0.25">
      <c r="A446">
        <v>160210</v>
      </c>
      <c r="B446">
        <v>0</v>
      </c>
    </row>
    <row r="447" spans="1:2" x14ac:dyDescent="0.25">
      <c r="A447">
        <v>160215</v>
      </c>
      <c r="B447">
        <v>0</v>
      </c>
    </row>
    <row r="448" spans="1:2" x14ac:dyDescent="0.25">
      <c r="A448">
        <v>160220</v>
      </c>
      <c r="B448">
        <v>0</v>
      </c>
    </row>
    <row r="449" spans="1:2" x14ac:dyDescent="0.25">
      <c r="A449">
        <v>1603</v>
      </c>
      <c r="B449">
        <v>97234.6</v>
      </c>
    </row>
    <row r="450" spans="1:2" x14ac:dyDescent="0.25">
      <c r="A450">
        <v>160305</v>
      </c>
      <c r="B450">
        <v>0</v>
      </c>
    </row>
    <row r="451" spans="1:2" x14ac:dyDescent="0.25">
      <c r="A451">
        <v>160310</v>
      </c>
      <c r="B451">
        <v>1235.73</v>
      </c>
    </row>
    <row r="452" spans="1:2" x14ac:dyDescent="0.25">
      <c r="A452">
        <v>160315</v>
      </c>
      <c r="B452">
        <v>0</v>
      </c>
    </row>
    <row r="453" spans="1:2" x14ac:dyDescent="0.25">
      <c r="A453">
        <v>160320</v>
      </c>
      <c r="B453">
        <v>95998.87</v>
      </c>
    </row>
    <row r="454" spans="1:2" x14ac:dyDescent="0.25">
      <c r="A454">
        <v>160340</v>
      </c>
      <c r="B454">
        <v>0</v>
      </c>
    </row>
    <row r="455" spans="1:2" x14ac:dyDescent="0.25">
      <c r="A455">
        <v>160341</v>
      </c>
      <c r="B455">
        <v>0</v>
      </c>
    </row>
    <row r="456" spans="1:2" x14ac:dyDescent="0.25">
      <c r="A456">
        <v>160345</v>
      </c>
      <c r="B456">
        <v>0</v>
      </c>
    </row>
    <row r="457" spans="1:2" x14ac:dyDescent="0.25">
      <c r="A457">
        <v>160350</v>
      </c>
      <c r="B457">
        <v>0</v>
      </c>
    </row>
    <row r="458" spans="1:2" x14ac:dyDescent="0.25">
      <c r="A458">
        <v>1604</v>
      </c>
      <c r="B458">
        <v>0</v>
      </c>
    </row>
    <row r="459" spans="1:2" x14ac:dyDescent="0.25">
      <c r="A459">
        <v>1605</v>
      </c>
      <c r="B459">
        <v>0</v>
      </c>
    </row>
    <row r="460" spans="1:2" x14ac:dyDescent="0.25">
      <c r="A460">
        <v>160515</v>
      </c>
      <c r="B460">
        <v>0</v>
      </c>
    </row>
    <row r="461" spans="1:2" x14ac:dyDescent="0.25">
      <c r="A461">
        <v>160590</v>
      </c>
      <c r="B461">
        <v>0</v>
      </c>
    </row>
    <row r="462" spans="1:2" x14ac:dyDescent="0.25">
      <c r="A462">
        <v>1606</v>
      </c>
      <c r="B462">
        <v>0</v>
      </c>
    </row>
    <row r="463" spans="1:2" x14ac:dyDescent="0.25">
      <c r="A463">
        <v>1609</v>
      </c>
      <c r="B463">
        <v>0</v>
      </c>
    </row>
    <row r="464" spans="1:2" x14ac:dyDescent="0.25">
      <c r="A464">
        <v>160905</v>
      </c>
      <c r="B464">
        <v>0</v>
      </c>
    </row>
    <row r="465" spans="1:2" x14ac:dyDescent="0.25">
      <c r="A465">
        <v>160910</v>
      </c>
      <c r="B465">
        <v>0</v>
      </c>
    </row>
    <row r="466" spans="1:2" x14ac:dyDescent="0.25">
      <c r="A466">
        <v>160990</v>
      </c>
      <c r="B466">
        <v>0</v>
      </c>
    </row>
    <row r="467" spans="1:2" x14ac:dyDescent="0.25">
      <c r="A467">
        <v>1611</v>
      </c>
      <c r="B467">
        <v>0</v>
      </c>
    </row>
    <row r="468" spans="1:2" x14ac:dyDescent="0.25">
      <c r="A468">
        <v>1612</v>
      </c>
      <c r="B468">
        <v>0</v>
      </c>
    </row>
    <row r="469" spans="1:2" x14ac:dyDescent="0.25">
      <c r="A469">
        <v>1614</v>
      </c>
      <c r="B469">
        <v>10682.23</v>
      </c>
    </row>
    <row r="470" spans="1:2" x14ac:dyDescent="0.25">
      <c r="A470">
        <v>161405</v>
      </c>
      <c r="B470">
        <v>7122.65</v>
      </c>
    </row>
    <row r="471" spans="1:2" x14ac:dyDescent="0.25">
      <c r="A471">
        <v>161410</v>
      </c>
      <c r="B471">
        <v>0</v>
      </c>
    </row>
    <row r="472" spans="1:2" x14ac:dyDescent="0.25">
      <c r="A472">
        <v>161415</v>
      </c>
      <c r="B472">
        <v>0</v>
      </c>
    </row>
    <row r="473" spans="1:2" x14ac:dyDescent="0.25">
      <c r="A473">
        <v>161420</v>
      </c>
      <c r="B473">
        <v>0</v>
      </c>
    </row>
    <row r="474" spans="1:2" x14ac:dyDescent="0.25">
      <c r="A474">
        <v>161425</v>
      </c>
      <c r="B474">
        <v>0</v>
      </c>
    </row>
    <row r="475" spans="1:2" x14ac:dyDescent="0.25">
      <c r="A475">
        <v>161430</v>
      </c>
      <c r="B475">
        <v>3559.58</v>
      </c>
    </row>
    <row r="476" spans="1:2" x14ac:dyDescent="0.25">
      <c r="A476">
        <v>161490</v>
      </c>
      <c r="B476">
        <v>0</v>
      </c>
    </row>
    <row r="477" spans="1:2" x14ac:dyDescent="0.25">
      <c r="A477">
        <v>1615</v>
      </c>
      <c r="B477">
        <v>0</v>
      </c>
    </row>
    <row r="478" spans="1:2" x14ac:dyDescent="0.25">
      <c r="A478">
        <v>161505</v>
      </c>
      <c r="B478">
        <v>0</v>
      </c>
    </row>
    <row r="479" spans="1:2" x14ac:dyDescent="0.25">
      <c r="A479">
        <v>161510</v>
      </c>
      <c r="B479">
        <v>0</v>
      </c>
    </row>
    <row r="480" spans="1:2" x14ac:dyDescent="0.25">
      <c r="A480">
        <v>161515</v>
      </c>
      <c r="B480">
        <v>0</v>
      </c>
    </row>
    <row r="481" spans="1:2" x14ac:dyDescent="0.25">
      <c r="A481">
        <v>161520</v>
      </c>
      <c r="B481">
        <v>0</v>
      </c>
    </row>
    <row r="482" spans="1:2" x14ac:dyDescent="0.25">
      <c r="A482">
        <v>161540</v>
      </c>
      <c r="B482">
        <v>0</v>
      </c>
    </row>
    <row r="483" spans="1:2" x14ac:dyDescent="0.25">
      <c r="A483">
        <v>161545</v>
      </c>
      <c r="B483">
        <v>0</v>
      </c>
    </row>
    <row r="484" spans="1:2" x14ac:dyDescent="0.25">
      <c r="A484">
        <v>1619</v>
      </c>
      <c r="B484">
        <v>0</v>
      </c>
    </row>
    <row r="485" spans="1:2" x14ac:dyDescent="0.25">
      <c r="A485">
        <v>161905</v>
      </c>
      <c r="B485">
        <v>0</v>
      </c>
    </row>
    <row r="486" spans="1:2" x14ac:dyDescent="0.25">
      <c r="A486">
        <v>161910</v>
      </c>
      <c r="B486">
        <v>0</v>
      </c>
    </row>
    <row r="487" spans="1:2" x14ac:dyDescent="0.25">
      <c r="A487">
        <v>1620</v>
      </c>
      <c r="B487">
        <v>0</v>
      </c>
    </row>
    <row r="488" spans="1:2" x14ac:dyDescent="0.25">
      <c r="A488">
        <v>162005</v>
      </c>
      <c r="B488">
        <v>0</v>
      </c>
    </row>
    <row r="489" spans="1:2" x14ac:dyDescent="0.25">
      <c r="A489">
        <v>162010</v>
      </c>
      <c r="B489">
        <v>0</v>
      </c>
    </row>
    <row r="490" spans="1:2" x14ac:dyDescent="0.25">
      <c r="A490">
        <v>1690</v>
      </c>
      <c r="B490">
        <v>12150</v>
      </c>
    </row>
    <row r="491" spans="1:2" x14ac:dyDescent="0.25">
      <c r="A491">
        <v>169005</v>
      </c>
      <c r="B491">
        <v>0</v>
      </c>
    </row>
    <row r="492" spans="1:2" x14ac:dyDescent="0.25">
      <c r="A492">
        <v>169015</v>
      </c>
      <c r="B492">
        <v>0</v>
      </c>
    </row>
    <row r="493" spans="1:2" x14ac:dyDescent="0.25">
      <c r="A493">
        <v>169020</v>
      </c>
      <c r="B493">
        <v>4650</v>
      </c>
    </row>
    <row r="494" spans="1:2" x14ac:dyDescent="0.25">
      <c r="A494">
        <v>169025</v>
      </c>
      <c r="B494">
        <v>0</v>
      </c>
    </row>
    <row r="495" spans="1:2" x14ac:dyDescent="0.25">
      <c r="A495">
        <v>169030</v>
      </c>
      <c r="B495">
        <v>0</v>
      </c>
    </row>
    <row r="496" spans="1:2" x14ac:dyDescent="0.25">
      <c r="A496">
        <v>169035</v>
      </c>
      <c r="B496">
        <v>0</v>
      </c>
    </row>
    <row r="497" spans="1:2" x14ac:dyDescent="0.25">
      <c r="A497">
        <v>169040</v>
      </c>
      <c r="B497">
        <v>0</v>
      </c>
    </row>
    <row r="498" spans="1:2" x14ac:dyDescent="0.25">
      <c r="A498">
        <v>169090</v>
      </c>
      <c r="B498">
        <v>7500</v>
      </c>
    </row>
    <row r="499" spans="1:2" x14ac:dyDescent="0.25">
      <c r="A499">
        <v>1699</v>
      </c>
      <c r="B499">
        <v>-40307.03</v>
      </c>
    </row>
    <row r="500" spans="1:2" x14ac:dyDescent="0.25">
      <c r="A500">
        <v>169905</v>
      </c>
      <c r="B500">
        <v>-32625.78</v>
      </c>
    </row>
    <row r="501" spans="1:2" x14ac:dyDescent="0.25">
      <c r="A501">
        <v>169910</v>
      </c>
      <c r="B501">
        <v>-7681.25</v>
      </c>
    </row>
    <row r="502" spans="1:2" x14ac:dyDescent="0.25">
      <c r="A502">
        <v>169915</v>
      </c>
      <c r="B502">
        <v>0</v>
      </c>
    </row>
    <row r="503" spans="1:2" x14ac:dyDescent="0.25">
      <c r="A503">
        <v>169920</v>
      </c>
      <c r="B503">
        <v>0</v>
      </c>
    </row>
    <row r="504" spans="1:2" x14ac:dyDescent="0.25">
      <c r="A504">
        <v>17</v>
      </c>
      <c r="B504">
        <v>0</v>
      </c>
    </row>
    <row r="505" spans="1:2" x14ac:dyDescent="0.25">
      <c r="A505">
        <v>1702</v>
      </c>
      <c r="B505">
        <v>0</v>
      </c>
    </row>
    <row r="506" spans="1:2" x14ac:dyDescent="0.25">
      <c r="A506">
        <v>170205</v>
      </c>
      <c r="B506">
        <v>0</v>
      </c>
    </row>
    <row r="507" spans="1:2" x14ac:dyDescent="0.25">
      <c r="A507">
        <v>170210</v>
      </c>
      <c r="B507">
        <v>0</v>
      </c>
    </row>
    <row r="508" spans="1:2" x14ac:dyDescent="0.25">
      <c r="A508">
        <v>170215</v>
      </c>
      <c r="B508">
        <v>0</v>
      </c>
    </row>
    <row r="509" spans="1:2" x14ac:dyDescent="0.25">
      <c r="A509">
        <v>170220</v>
      </c>
      <c r="B509">
        <v>0</v>
      </c>
    </row>
    <row r="510" spans="1:2" x14ac:dyDescent="0.25">
      <c r="A510">
        <v>170225</v>
      </c>
      <c r="B510">
        <v>0</v>
      </c>
    </row>
    <row r="511" spans="1:2" x14ac:dyDescent="0.25">
      <c r="A511">
        <v>170230</v>
      </c>
      <c r="B511">
        <v>0</v>
      </c>
    </row>
    <row r="512" spans="1:2" x14ac:dyDescent="0.25">
      <c r="A512">
        <v>170235</v>
      </c>
      <c r="B512">
        <v>0</v>
      </c>
    </row>
    <row r="513" spans="1:2" x14ac:dyDescent="0.25">
      <c r="A513">
        <v>170250</v>
      </c>
      <c r="B513">
        <v>0</v>
      </c>
    </row>
    <row r="514" spans="1:2" x14ac:dyDescent="0.25">
      <c r="A514">
        <v>170290</v>
      </c>
      <c r="B514">
        <v>0</v>
      </c>
    </row>
    <row r="515" spans="1:2" x14ac:dyDescent="0.25">
      <c r="A515">
        <v>1705</v>
      </c>
      <c r="B515">
        <v>0</v>
      </c>
    </row>
    <row r="516" spans="1:2" x14ac:dyDescent="0.25">
      <c r="A516">
        <v>170505</v>
      </c>
      <c r="B516">
        <v>0</v>
      </c>
    </row>
    <row r="517" spans="1:2" x14ac:dyDescent="0.25">
      <c r="A517">
        <v>170510</v>
      </c>
      <c r="B517">
        <v>0</v>
      </c>
    </row>
    <row r="518" spans="1:2" x14ac:dyDescent="0.25">
      <c r="A518">
        <v>170515</v>
      </c>
      <c r="B518">
        <v>0</v>
      </c>
    </row>
    <row r="519" spans="1:2" x14ac:dyDescent="0.25">
      <c r="A519">
        <v>170520</v>
      </c>
      <c r="B519">
        <v>0</v>
      </c>
    </row>
    <row r="520" spans="1:2" x14ac:dyDescent="0.25">
      <c r="A520">
        <v>170590</v>
      </c>
      <c r="B520">
        <v>0</v>
      </c>
    </row>
    <row r="521" spans="1:2" x14ac:dyDescent="0.25">
      <c r="A521">
        <v>170599</v>
      </c>
      <c r="B521">
        <v>0</v>
      </c>
    </row>
    <row r="522" spans="1:2" x14ac:dyDescent="0.25">
      <c r="A522">
        <v>1706</v>
      </c>
      <c r="B522">
        <v>0</v>
      </c>
    </row>
    <row r="523" spans="1:2" x14ac:dyDescent="0.25">
      <c r="A523">
        <v>170605</v>
      </c>
      <c r="B523">
        <v>0</v>
      </c>
    </row>
    <row r="524" spans="1:2" x14ac:dyDescent="0.25">
      <c r="A524">
        <v>170610</v>
      </c>
      <c r="B524">
        <v>0</v>
      </c>
    </row>
    <row r="525" spans="1:2" x14ac:dyDescent="0.25">
      <c r="A525">
        <v>170615</v>
      </c>
      <c r="B525">
        <v>0</v>
      </c>
    </row>
    <row r="526" spans="1:2" x14ac:dyDescent="0.25">
      <c r="A526">
        <v>170620</v>
      </c>
      <c r="B526">
        <v>0</v>
      </c>
    </row>
    <row r="527" spans="1:2" x14ac:dyDescent="0.25">
      <c r="A527">
        <v>170690</v>
      </c>
      <c r="B527">
        <v>0</v>
      </c>
    </row>
    <row r="528" spans="1:2" x14ac:dyDescent="0.25">
      <c r="A528">
        <v>170699</v>
      </c>
      <c r="B528">
        <v>0</v>
      </c>
    </row>
    <row r="529" spans="1:2" x14ac:dyDescent="0.25">
      <c r="A529">
        <v>1799</v>
      </c>
      <c r="B529">
        <v>0</v>
      </c>
    </row>
    <row r="530" spans="1:2" x14ac:dyDescent="0.25">
      <c r="A530">
        <v>179910</v>
      </c>
      <c r="B530">
        <v>0</v>
      </c>
    </row>
    <row r="531" spans="1:2" x14ac:dyDescent="0.25">
      <c r="A531">
        <v>18</v>
      </c>
      <c r="B531">
        <v>47557.51</v>
      </c>
    </row>
    <row r="532" spans="1:2" x14ac:dyDescent="0.25">
      <c r="A532">
        <v>1801</v>
      </c>
      <c r="B532">
        <v>0</v>
      </c>
    </row>
    <row r="533" spans="1:2" x14ac:dyDescent="0.25">
      <c r="A533">
        <v>1802</v>
      </c>
      <c r="B533">
        <v>0</v>
      </c>
    </row>
    <row r="534" spans="1:2" x14ac:dyDescent="0.25">
      <c r="A534">
        <v>1803</v>
      </c>
      <c r="B534">
        <v>0</v>
      </c>
    </row>
    <row r="535" spans="1:2" x14ac:dyDescent="0.25">
      <c r="A535">
        <v>1804</v>
      </c>
      <c r="B535">
        <v>0</v>
      </c>
    </row>
    <row r="536" spans="1:2" x14ac:dyDescent="0.25">
      <c r="A536">
        <v>1805</v>
      </c>
      <c r="B536">
        <v>60964.61</v>
      </c>
    </row>
    <row r="537" spans="1:2" x14ac:dyDescent="0.25">
      <c r="A537">
        <v>1806</v>
      </c>
      <c r="B537">
        <v>41079.53</v>
      </c>
    </row>
    <row r="538" spans="1:2" x14ac:dyDescent="0.25">
      <c r="A538">
        <v>1807</v>
      </c>
      <c r="B538">
        <v>4549.01</v>
      </c>
    </row>
    <row r="539" spans="1:2" x14ac:dyDescent="0.25">
      <c r="A539">
        <v>1890</v>
      </c>
      <c r="B539">
        <v>0</v>
      </c>
    </row>
    <row r="540" spans="1:2" x14ac:dyDescent="0.25">
      <c r="A540">
        <v>1899</v>
      </c>
      <c r="B540">
        <v>-59035.64</v>
      </c>
    </row>
    <row r="541" spans="1:2" x14ac:dyDescent="0.25">
      <c r="A541">
        <v>189905</v>
      </c>
      <c r="B541">
        <v>0</v>
      </c>
    </row>
    <row r="542" spans="1:2" x14ac:dyDescent="0.25">
      <c r="A542">
        <v>189910</v>
      </c>
      <c r="B542">
        <v>0</v>
      </c>
    </row>
    <row r="543" spans="1:2" x14ac:dyDescent="0.25">
      <c r="A543">
        <v>189915</v>
      </c>
      <c r="B543">
        <v>-28591.64</v>
      </c>
    </row>
    <row r="544" spans="1:2" x14ac:dyDescent="0.25">
      <c r="A544">
        <v>189920</v>
      </c>
      <c r="B544">
        <v>-25895</v>
      </c>
    </row>
    <row r="545" spans="1:2" x14ac:dyDescent="0.25">
      <c r="A545">
        <v>189925</v>
      </c>
      <c r="B545">
        <v>-4549</v>
      </c>
    </row>
    <row r="546" spans="1:2" x14ac:dyDescent="0.25">
      <c r="A546">
        <v>189940</v>
      </c>
      <c r="B546">
        <v>0</v>
      </c>
    </row>
    <row r="547" spans="1:2" x14ac:dyDescent="0.25">
      <c r="A547">
        <v>19</v>
      </c>
      <c r="B547">
        <v>124492.19</v>
      </c>
    </row>
    <row r="548" spans="1:2" x14ac:dyDescent="0.25">
      <c r="A548">
        <v>1901</v>
      </c>
      <c r="B548">
        <v>0</v>
      </c>
    </row>
    <row r="549" spans="1:2" x14ac:dyDescent="0.25">
      <c r="A549">
        <v>190110</v>
      </c>
      <c r="B549">
        <v>0</v>
      </c>
    </row>
    <row r="550" spans="1:2" x14ac:dyDescent="0.25">
      <c r="A550">
        <v>190120</v>
      </c>
      <c r="B550">
        <v>0</v>
      </c>
    </row>
    <row r="551" spans="1:2" x14ac:dyDescent="0.25">
      <c r="A551">
        <v>190125</v>
      </c>
      <c r="B551">
        <v>0</v>
      </c>
    </row>
    <row r="552" spans="1:2" x14ac:dyDescent="0.25">
      <c r="A552">
        <v>190130</v>
      </c>
      <c r="B552">
        <v>0</v>
      </c>
    </row>
    <row r="553" spans="1:2" x14ac:dyDescent="0.25">
      <c r="A553">
        <v>190135</v>
      </c>
      <c r="B553">
        <v>0</v>
      </c>
    </row>
    <row r="554" spans="1:2" x14ac:dyDescent="0.25">
      <c r="A554">
        <v>1902</v>
      </c>
      <c r="B554">
        <v>0</v>
      </c>
    </row>
    <row r="555" spans="1:2" x14ac:dyDescent="0.25">
      <c r="A555">
        <v>190205</v>
      </c>
      <c r="B555">
        <v>0</v>
      </c>
    </row>
    <row r="556" spans="1:2" x14ac:dyDescent="0.25">
      <c r="A556">
        <v>190210</v>
      </c>
      <c r="B556">
        <v>0</v>
      </c>
    </row>
    <row r="557" spans="1:2" x14ac:dyDescent="0.25">
      <c r="A557">
        <v>190215</v>
      </c>
      <c r="B557">
        <v>0</v>
      </c>
    </row>
    <row r="558" spans="1:2" x14ac:dyDescent="0.25">
      <c r="A558">
        <v>190220</v>
      </c>
      <c r="B558">
        <v>0</v>
      </c>
    </row>
    <row r="559" spans="1:2" x14ac:dyDescent="0.25">
      <c r="A559">
        <v>190221</v>
      </c>
      <c r="B559">
        <v>0</v>
      </c>
    </row>
    <row r="560" spans="1:2" x14ac:dyDescent="0.25">
      <c r="A560">
        <v>190225</v>
      </c>
      <c r="B560">
        <v>0</v>
      </c>
    </row>
    <row r="561" spans="1:2" x14ac:dyDescent="0.25">
      <c r="A561">
        <v>190226</v>
      </c>
      <c r="B561">
        <v>0</v>
      </c>
    </row>
    <row r="562" spans="1:2" x14ac:dyDescent="0.25">
      <c r="A562">
        <v>190230</v>
      </c>
      <c r="B562">
        <v>0</v>
      </c>
    </row>
    <row r="563" spans="1:2" x14ac:dyDescent="0.25">
      <c r="A563">
        <v>190231</v>
      </c>
      <c r="B563">
        <v>0</v>
      </c>
    </row>
    <row r="564" spans="1:2" x14ac:dyDescent="0.25">
      <c r="A564">
        <v>190235</v>
      </c>
      <c r="B564">
        <v>0</v>
      </c>
    </row>
    <row r="565" spans="1:2" x14ac:dyDescent="0.25">
      <c r="A565">
        <v>190245</v>
      </c>
      <c r="B565">
        <v>0</v>
      </c>
    </row>
    <row r="566" spans="1:2" x14ac:dyDescent="0.25">
      <c r="A566">
        <v>190255</v>
      </c>
      <c r="B566">
        <v>0</v>
      </c>
    </row>
    <row r="567" spans="1:2" x14ac:dyDescent="0.25">
      <c r="A567">
        <v>190265</v>
      </c>
      <c r="B567">
        <v>0</v>
      </c>
    </row>
    <row r="568" spans="1:2" x14ac:dyDescent="0.25">
      <c r="A568">
        <v>190270</v>
      </c>
      <c r="B568">
        <v>0</v>
      </c>
    </row>
    <row r="569" spans="1:2" x14ac:dyDescent="0.25">
      <c r="A569">
        <v>190275</v>
      </c>
      <c r="B569">
        <v>0</v>
      </c>
    </row>
    <row r="570" spans="1:2" x14ac:dyDescent="0.25">
      <c r="A570">
        <v>190280</v>
      </c>
      <c r="B570">
        <v>0</v>
      </c>
    </row>
    <row r="571" spans="1:2" x14ac:dyDescent="0.25">
      <c r="A571">
        <v>190285</v>
      </c>
      <c r="B571">
        <v>0</v>
      </c>
    </row>
    <row r="572" spans="1:2" x14ac:dyDescent="0.25">
      <c r="A572">
        <v>190286</v>
      </c>
      <c r="B572">
        <v>0</v>
      </c>
    </row>
    <row r="573" spans="1:2" x14ac:dyDescent="0.25">
      <c r="A573">
        <v>1904</v>
      </c>
      <c r="B573">
        <v>35376.230000000003</v>
      </c>
    </row>
    <row r="574" spans="1:2" x14ac:dyDescent="0.25">
      <c r="A574">
        <v>190405</v>
      </c>
      <c r="B574">
        <v>35376.230000000003</v>
      </c>
    </row>
    <row r="575" spans="1:2" x14ac:dyDescent="0.25">
      <c r="A575">
        <v>190410</v>
      </c>
      <c r="B575">
        <v>0</v>
      </c>
    </row>
    <row r="576" spans="1:2" x14ac:dyDescent="0.25">
      <c r="A576">
        <v>190490</v>
      </c>
      <c r="B576">
        <v>0</v>
      </c>
    </row>
    <row r="577" spans="1:2" x14ac:dyDescent="0.25">
      <c r="A577">
        <v>190499</v>
      </c>
      <c r="B577">
        <v>0</v>
      </c>
    </row>
    <row r="578" spans="1:2" x14ac:dyDescent="0.25">
      <c r="A578">
        <v>1905</v>
      </c>
      <c r="B578">
        <v>74970.45</v>
      </c>
    </row>
    <row r="579" spans="1:2" x14ac:dyDescent="0.25">
      <c r="A579">
        <v>190505</v>
      </c>
      <c r="B579">
        <v>0</v>
      </c>
    </row>
    <row r="580" spans="1:2" x14ac:dyDescent="0.25">
      <c r="A580">
        <v>190510</v>
      </c>
      <c r="B580">
        <v>1678.07</v>
      </c>
    </row>
    <row r="581" spans="1:2" x14ac:dyDescent="0.25">
      <c r="A581">
        <v>190515</v>
      </c>
      <c r="B581">
        <v>0</v>
      </c>
    </row>
    <row r="582" spans="1:2" x14ac:dyDescent="0.25">
      <c r="A582">
        <v>190520</v>
      </c>
      <c r="B582">
        <v>49562.5</v>
      </c>
    </row>
    <row r="583" spans="1:2" x14ac:dyDescent="0.25">
      <c r="A583">
        <v>190525</v>
      </c>
      <c r="B583">
        <v>38444.400000000001</v>
      </c>
    </row>
    <row r="584" spans="1:2" x14ac:dyDescent="0.25">
      <c r="A584">
        <v>190535</v>
      </c>
      <c r="B584">
        <v>0</v>
      </c>
    </row>
    <row r="585" spans="1:2" x14ac:dyDescent="0.25">
      <c r="A585">
        <v>190590</v>
      </c>
      <c r="B585">
        <v>0</v>
      </c>
    </row>
    <row r="586" spans="1:2" x14ac:dyDescent="0.25">
      <c r="A586">
        <v>190599</v>
      </c>
      <c r="B586">
        <v>-14714.52</v>
      </c>
    </row>
    <row r="587" spans="1:2" x14ac:dyDescent="0.25">
      <c r="A587">
        <v>1906</v>
      </c>
      <c r="B587">
        <v>0</v>
      </c>
    </row>
    <row r="588" spans="1:2" x14ac:dyDescent="0.25">
      <c r="A588">
        <v>190610</v>
      </c>
      <c r="B588">
        <v>0</v>
      </c>
    </row>
    <row r="589" spans="1:2" x14ac:dyDescent="0.25">
      <c r="A589">
        <v>190615</v>
      </c>
      <c r="B589">
        <v>0</v>
      </c>
    </row>
    <row r="590" spans="1:2" x14ac:dyDescent="0.25">
      <c r="A590">
        <v>1908</v>
      </c>
      <c r="B590">
        <v>0</v>
      </c>
    </row>
    <row r="591" spans="1:2" x14ac:dyDescent="0.25">
      <c r="A591">
        <v>1990</v>
      </c>
      <c r="B591">
        <v>18462.560000000001</v>
      </c>
    </row>
    <row r="592" spans="1:2" x14ac:dyDescent="0.25">
      <c r="A592">
        <v>199005</v>
      </c>
      <c r="B592">
        <v>0</v>
      </c>
    </row>
    <row r="593" spans="1:2" x14ac:dyDescent="0.25">
      <c r="A593">
        <v>199010</v>
      </c>
      <c r="B593">
        <v>1177.49</v>
      </c>
    </row>
    <row r="594" spans="1:2" x14ac:dyDescent="0.25">
      <c r="A594">
        <v>199015</v>
      </c>
      <c r="B594">
        <v>0</v>
      </c>
    </row>
    <row r="595" spans="1:2" x14ac:dyDescent="0.25">
      <c r="A595">
        <v>199025</v>
      </c>
      <c r="B595">
        <v>0</v>
      </c>
    </row>
    <row r="596" spans="1:2" x14ac:dyDescent="0.25">
      <c r="A596">
        <v>199090</v>
      </c>
      <c r="B596">
        <v>17285.07</v>
      </c>
    </row>
    <row r="597" spans="1:2" x14ac:dyDescent="0.25">
      <c r="A597">
        <v>1999</v>
      </c>
      <c r="B597">
        <v>-4317.05</v>
      </c>
    </row>
    <row r="598" spans="1:2" x14ac:dyDescent="0.25">
      <c r="A598">
        <v>199905</v>
      </c>
      <c r="B598">
        <v>0</v>
      </c>
    </row>
    <row r="599" spans="1:2" x14ac:dyDescent="0.25">
      <c r="A599">
        <v>199910</v>
      </c>
      <c r="B599">
        <v>0</v>
      </c>
    </row>
    <row r="600" spans="1:2" x14ac:dyDescent="0.25">
      <c r="A600">
        <v>199990</v>
      </c>
      <c r="B600">
        <v>-4317.05</v>
      </c>
    </row>
    <row r="601" spans="1:2" x14ac:dyDescent="0.25">
      <c r="A601">
        <v>2</v>
      </c>
      <c r="B601">
        <v>7550750.0899999999</v>
      </c>
    </row>
    <row r="602" spans="1:2" x14ac:dyDescent="0.25">
      <c r="A602">
        <v>21</v>
      </c>
      <c r="B602">
        <v>5065416.3</v>
      </c>
    </row>
    <row r="603" spans="1:2" x14ac:dyDescent="0.25">
      <c r="A603">
        <v>2101</v>
      </c>
      <c r="B603">
        <v>1052512.27</v>
      </c>
    </row>
    <row r="604" spans="1:2" x14ac:dyDescent="0.25">
      <c r="A604">
        <v>210110</v>
      </c>
      <c r="B604">
        <v>0</v>
      </c>
    </row>
    <row r="605" spans="1:2" x14ac:dyDescent="0.25">
      <c r="A605">
        <v>210130</v>
      </c>
      <c r="B605">
        <v>0</v>
      </c>
    </row>
    <row r="606" spans="1:2" x14ac:dyDescent="0.25">
      <c r="A606">
        <v>210131</v>
      </c>
      <c r="B606">
        <v>0</v>
      </c>
    </row>
    <row r="607" spans="1:2" x14ac:dyDescent="0.25">
      <c r="A607">
        <v>210135</v>
      </c>
      <c r="B607">
        <v>1052512.27</v>
      </c>
    </row>
    <row r="608" spans="1:2" x14ac:dyDescent="0.25">
      <c r="A608">
        <v>210140</v>
      </c>
      <c r="B608">
        <v>0</v>
      </c>
    </row>
    <row r="609" spans="1:9" x14ac:dyDescent="0.25">
      <c r="A609">
        <v>210145</v>
      </c>
      <c r="B609">
        <v>0</v>
      </c>
    </row>
    <row r="610" spans="1:9" x14ac:dyDescent="0.25">
      <c r="A610">
        <v>210150</v>
      </c>
      <c r="B610">
        <v>0</v>
      </c>
    </row>
    <row r="611" spans="1:9" x14ac:dyDescent="0.25">
      <c r="A611">
        <v>210155</v>
      </c>
      <c r="B611">
        <v>0</v>
      </c>
    </row>
    <row r="612" spans="1:9" x14ac:dyDescent="0.25">
      <c r="A612">
        <v>2102</v>
      </c>
      <c r="B612">
        <v>0</v>
      </c>
    </row>
    <row r="613" spans="1:9" x14ac:dyDescent="0.25">
      <c r="A613">
        <v>210205</v>
      </c>
      <c r="B613">
        <v>0</v>
      </c>
    </row>
    <row r="614" spans="1:9" x14ac:dyDescent="0.25">
      <c r="A614">
        <v>210210</v>
      </c>
      <c r="B614">
        <v>0</v>
      </c>
    </row>
    <row r="615" spans="1:9" x14ac:dyDescent="0.25">
      <c r="A615">
        <v>210215</v>
      </c>
      <c r="B615">
        <v>0</v>
      </c>
      <c r="G615" s="70"/>
      <c r="H615" s="70"/>
      <c r="I615" s="3"/>
    </row>
    <row r="616" spans="1:9" x14ac:dyDescent="0.25">
      <c r="A616">
        <v>2103</v>
      </c>
      <c r="B616">
        <v>3980648.28</v>
      </c>
    </row>
    <row r="617" spans="1:9" x14ac:dyDescent="0.25">
      <c r="A617">
        <v>210305</v>
      </c>
      <c r="B617">
        <v>691436.74</v>
      </c>
    </row>
    <row r="618" spans="1:9" x14ac:dyDescent="0.25">
      <c r="A618">
        <v>210310</v>
      </c>
      <c r="B618">
        <v>1166907.08</v>
      </c>
    </row>
    <row r="619" spans="1:9" x14ac:dyDescent="0.25">
      <c r="A619">
        <v>210315</v>
      </c>
      <c r="B619">
        <v>917717.71</v>
      </c>
    </row>
    <row r="620" spans="1:9" x14ac:dyDescent="0.25">
      <c r="A620">
        <v>210320</v>
      </c>
      <c r="B620">
        <v>866376.72</v>
      </c>
    </row>
    <row r="621" spans="1:9" x14ac:dyDescent="0.25">
      <c r="A621">
        <v>210325</v>
      </c>
      <c r="B621">
        <v>338210.03</v>
      </c>
    </row>
    <row r="622" spans="1:9" x14ac:dyDescent="0.25">
      <c r="A622">
        <v>210330</v>
      </c>
      <c r="B622">
        <v>0</v>
      </c>
    </row>
    <row r="623" spans="1:9" x14ac:dyDescent="0.25">
      <c r="A623">
        <v>2104</v>
      </c>
      <c r="B623">
        <v>0</v>
      </c>
    </row>
    <row r="624" spans="1:9" x14ac:dyDescent="0.25">
      <c r="A624">
        <v>2105</v>
      </c>
      <c r="B624">
        <v>32255.75</v>
      </c>
    </row>
    <row r="625" spans="1:2" x14ac:dyDescent="0.25">
      <c r="A625">
        <v>22</v>
      </c>
      <c r="B625">
        <v>0</v>
      </c>
    </row>
    <row r="626" spans="1:2" x14ac:dyDescent="0.25">
      <c r="A626">
        <v>2201</v>
      </c>
      <c r="B626">
        <v>0</v>
      </c>
    </row>
    <row r="627" spans="1:2" x14ac:dyDescent="0.25">
      <c r="A627">
        <v>220105</v>
      </c>
      <c r="B627">
        <v>0</v>
      </c>
    </row>
    <row r="628" spans="1:2" x14ac:dyDescent="0.25">
      <c r="A628">
        <v>220110</v>
      </c>
      <c r="B628">
        <v>0</v>
      </c>
    </row>
    <row r="629" spans="1:2" x14ac:dyDescent="0.25">
      <c r="A629">
        <v>220115</v>
      </c>
      <c r="B629">
        <v>0</v>
      </c>
    </row>
    <row r="630" spans="1:2" x14ac:dyDescent="0.25">
      <c r="A630">
        <v>2202</v>
      </c>
      <c r="B630">
        <v>0</v>
      </c>
    </row>
    <row r="631" spans="1:2" x14ac:dyDescent="0.25">
      <c r="A631">
        <v>220205</v>
      </c>
      <c r="B631">
        <v>0</v>
      </c>
    </row>
    <row r="632" spans="1:2" x14ac:dyDescent="0.25">
      <c r="A632">
        <v>220210</v>
      </c>
      <c r="B632">
        <v>0</v>
      </c>
    </row>
    <row r="633" spans="1:2" x14ac:dyDescent="0.25">
      <c r="A633">
        <v>23</v>
      </c>
      <c r="B633">
        <v>0</v>
      </c>
    </row>
    <row r="634" spans="1:2" x14ac:dyDescent="0.25">
      <c r="A634">
        <v>2301</v>
      </c>
      <c r="B634">
        <v>0</v>
      </c>
    </row>
    <row r="635" spans="1:2" x14ac:dyDescent="0.25">
      <c r="A635">
        <v>2302</v>
      </c>
      <c r="B635">
        <v>0</v>
      </c>
    </row>
    <row r="636" spans="1:2" x14ac:dyDescent="0.25">
      <c r="A636">
        <v>230205</v>
      </c>
      <c r="B636">
        <v>0</v>
      </c>
    </row>
    <row r="637" spans="1:2" x14ac:dyDescent="0.25">
      <c r="A637">
        <v>230210</v>
      </c>
      <c r="B637">
        <v>0</v>
      </c>
    </row>
    <row r="638" spans="1:2" x14ac:dyDescent="0.25">
      <c r="A638">
        <v>2303</v>
      </c>
      <c r="B638">
        <v>0</v>
      </c>
    </row>
    <row r="639" spans="1:2" x14ac:dyDescent="0.25">
      <c r="A639">
        <v>2304</v>
      </c>
      <c r="B639">
        <v>0</v>
      </c>
    </row>
    <row r="640" spans="1:2" x14ac:dyDescent="0.25">
      <c r="A640">
        <v>230405</v>
      </c>
      <c r="B640">
        <v>0</v>
      </c>
    </row>
    <row r="641" spans="1:2" x14ac:dyDescent="0.25">
      <c r="A641">
        <v>230410</v>
      </c>
      <c r="B641">
        <v>0</v>
      </c>
    </row>
    <row r="642" spans="1:2" x14ac:dyDescent="0.25">
      <c r="A642">
        <v>230415</v>
      </c>
      <c r="B642">
        <v>0</v>
      </c>
    </row>
    <row r="643" spans="1:2" x14ac:dyDescent="0.25">
      <c r="A643">
        <v>25</v>
      </c>
      <c r="B643">
        <v>164830.67000000001</v>
      </c>
    </row>
    <row r="644" spans="1:2" x14ac:dyDescent="0.25">
      <c r="A644">
        <v>2501</v>
      </c>
      <c r="B644">
        <v>122383.14</v>
      </c>
    </row>
    <row r="645" spans="1:2" x14ac:dyDescent="0.25">
      <c r="A645">
        <v>250105</v>
      </c>
      <c r="B645">
        <v>9.0299999999999994</v>
      </c>
    </row>
    <row r="646" spans="1:2" x14ac:dyDescent="0.25">
      <c r="A646">
        <v>250110</v>
      </c>
      <c r="B646">
        <v>0</v>
      </c>
    </row>
    <row r="647" spans="1:2" x14ac:dyDescent="0.25">
      <c r="A647">
        <v>250115</v>
      </c>
      <c r="B647">
        <v>115430.29</v>
      </c>
    </row>
    <row r="648" spans="1:2" x14ac:dyDescent="0.25">
      <c r="A648">
        <v>250120</v>
      </c>
      <c r="B648">
        <v>0</v>
      </c>
    </row>
    <row r="649" spans="1:2" x14ac:dyDescent="0.25">
      <c r="A649">
        <v>250125</v>
      </c>
      <c r="B649">
        <v>0</v>
      </c>
    </row>
    <row r="650" spans="1:2" x14ac:dyDescent="0.25">
      <c r="A650">
        <v>250130</v>
      </c>
      <c r="B650">
        <v>0</v>
      </c>
    </row>
    <row r="651" spans="1:2" x14ac:dyDescent="0.25">
      <c r="A651">
        <v>250135</v>
      </c>
      <c r="B651">
        <v>6943.82</v>
      </c>
    </row>
    <row r="652" spans="1:2" x14ac:dyDescent="0.25">
      <c r="A652">
        <v>250140</v>
      </c>
      <c r="B652">
        <v>0</v>
      </c>
    </row>
    <row r="653" spans="1:2" x14ac:dyDescent="0.25">
      <c r="A653">
        <v>250145</v>
      </c>
      <c r="B653">
        <v>0</v>
      </c>
    </row>
    <row r="654" spans="1:2" x14ac:dyDescent="0.25">
      <c r="A654">
        <v>250150</v>
      </c>
      <c r="B654">
        <v>0</v>
      </c>
    </row>
    <row r="655" spans="1:2" x14ac:dyDescent="0.25">
      <c r="A655">
        <v>250155</v>
      </c>
      <c r="B655">
        <v>0</v>
      </c>
    </row>
    <row r="656" spans="1:2" x14ac:dyDescent="0.25">
      <c r="A656">
        <v>250190</v>
      </c>
      <c r="B656">
        <v>0</v>
      </c>
    </row>
    <row r="657" spans="1:2" x14ac:dyDescent="0.25">
      <c r="A657">
        <v>2502</v>
      </c>
      <c r="B657">
        <v>0</v>
      </c>
    </row>
    <row r="658" spans="1:2" x14ac:dyDescent="0.25">
      <c r="A658">
        <v>2503</v>
      </c>
      <c r="B658">
        <v>16131.07</v>
      </c>
    </row>
    <row r="659" spans="1:2" x14ac:dyDescent="0.25">
      <c r="A659">
        <v>250305</v>
      </c>
      <c r="B659">
        <v>0</v>
      </c>
    </row>
    <row r="660" spans="1:2" x14ac:dyDescent="0.25">
      <c r="A660">
        <v>250310</v>
      </c>
      <c r="B660">
        <v>8698.8700000000008</v>
      </c>
    </row>
    <row r="661" spans="1:2" x14ac:dyDescent="0.25">
      <c r="A661">
        <v>250315</v>
      </c>
      <c r="B661">
        <v>2685.11</v>
      </c>
    </row>
    <row r="662" spans="1:2" x14ac:dyDescent="0.25">
      <c r="A662">
        <v>250320</v>
      </c>
      <c r="B662">
        <v>543.49</v>
      </c>
    </row>
    <row r="663" spans="1:2" x14ac:dyDescent="0.25">
      <c r="A663">
        <v>250325</v>
      </c>
      <c r="B663">
        <v>0</v>
      </c>
    </row>
    <row r="664" spans="1:2" x14ac:dyDescent="0.25">
      <c r="A664">
        <v>250330</v>
      </c>
      <c r="B664">
        <v>0</v>
      </c>
    </row>
    <row r="665" spans="1:2" x14ac:dyDescent="0.25">
      <c r="A665">
        <v>250390</v>
      </c>
      <c r="B665">
        <v>4203.6000000000004</v>
      </c>
    </row>
    <row r="666" spans="1:2" x14ac:dyDescent="0.25">
      <c r="A666">
        <v>2504</v>
      </c>
      <c r="B666">
        <v>6472.73</v>
      </c>
    </row>
    <row r="667" spans="1:2" x14ac:dyDescent="0.25">
      <c r="A667">
        <v>250405</v>
      </c>
      <c r="B667">
        <v>5747.29</v>
      </c>
    </row>
    <row r="668" spans="1:2" x14ac:dyDescent="0.25">
      <c r="A668">
        <v>250490</v>
      </c>
      <c r="B668">
        <v>725.44</v>
      </c>
    </row>
    <row r="669" spans="1:2" x14ac:dyDescent="0.25">
      <c r="A669">
        <v>2505</v>
      </c>
      <c r="B669">
        <v>0</v>
      </c>
    </row>
    <row r="670" spans="1:2" x14ac:dyDescent="0.25">
      <c r="A670">
        <v>250505</v>
      </c>
      <c r="B670">
        <v>0</v>
      </c>
    </row>
    <row r="671" spans="1:2" x14ac:dyDescent="0.25">
      <c r="A671">
        <v>250510</v>
      </c>
      <c r="B671">
        <v>0</v>
      </c>
    </row>
    <row r="672" spans="1:2" x14ac:dyDescent="0.25">
      <c r="A672">
        <v>250590</v>
      </c>
      <c r="B672">
        <v>0</v>
      </c>
    </row>
    <row r="673" spans="1:2" x14ac:dyDescent="0.25">
      <c r="A673">
        <v>2506</v>
      </c>
      <c r="B673">
        <v>14317.44</v>
      </c>
    </row>
    <row r="674" spans="1:2" x14ac:dyDescent="0.25">
      <c r="A674">
        <v>2507</v>
      </c>
      <c r="B674">
        <v>0</v>
      </c>
    </row>
    <row r="675" spans="1:2" x14ac:dyDescent="0.25">
      <c r="A675">
        <v>2508</v>
      </c>
      <c r="B675">
        <v>0</v>
      </c>
    </row>
    <row r="676" spans="1:2" x14ac:dyDescent="0.25">
      <c r="A676">
        <v>250805</v>
      </c>
      <c r="B676">
        <v>0</v>
      </c>
    </row>
    <row r="677" spans="1:2" x14ac:dyDescent="0.25">
      <c r="A677">
        <v>250810</v>
      </c>
      <c r="B677">
        <v>0</v>
      </c>
    </row>
    <row r="678" spans="1:2" x14ac:dyDescent="0.25">
      <c r="A678">
        <v>250815</v>
      </c>
      <c r="B678">
        <v>0</v>
      </c>
    </row>
    <row r="679" spans="1:2" x14ac:dyDescent="0.25">
      <c r="A679">
        <v>2510</v>
      </c>
      <c r="B679">
        <v>0</v>
      </c>
    </row>
    <row r="680" spans="1:2" x14ac:dyDescent="0.25">
      <c r="A680">
        <v>2511</v>
      </c>
      <c r="B680">
        <v>0</v>
      </c>
    </row>
    <row r="681" spans="1:2" x14ac:dyDescent="0.25">
      <c r="A681">
        <v>2590</v>
      </c>
      <c r="B681">
        <v>5526.29</v>
      </c>
    </row>
    <row r="682" spans="1:2" x14ac:dyDescent="0.25">
      <c r="A682">
        <v>259010</v>
      </c>
      <c r="B682">
        <v>0</v>
      </c>
    </row>
    <row r="683" spans="1:2" x14ac:dyDescent="0.25">
      <c r="A683">
        <v>259015</v>
      </c>
      <c r="B683">
        <v>0</v>
      </c>
    </row>
    <row r="684" spans="1:2" x14ac:dyDescent="0.25">
      <c r="A684">
        <v>259090</v>
      </c>
      <c r="B684">
        <v>5526.29</v>
      </c>
    </row>
    <row r="685" spans="1:2" x14ac:dyDescent="0.25">
      <c r="A685">
        <v>26</v>
      </c>
      <c r="B685">
        <v>2315480.2000000002</v>
      </c>
    </row>
    <row r="686" spans="1:2" x14ac:dyDescent="0.25">
      <c r="A686">
        <v>2601</v>
      </c>
      <c r="B686">
        <v>0</v>
      </c>
    </row>
    <row r="687" spans="1:2" x14ac:dyDescent="0.25">
      <c r="A687">
        <v>2602</v>
      </c>
      <c r="B687">
        <v>670176.66</v>
      </c>
    </row>
    <row r="688" spans="1:2" x14ac:dyDescent="0.25">
      <c r="A688">
        <v>260205</v>
      </c>
      <c r="B688">
        <v>26371.56</v>
      </c>
    </row>
    <row r="689" spans="1:2" x14ac:dyDescent="0.25">
      <c r="A689">
        <v>260210</v>
      </c>
      <c r="B689">
        <v>53942.2</v>
      </c>
    </row>
    <row r="690" spans="1:2" x14ac:dyDescent="0.25">
      <c r="A690">
        <v>260215</v>
      </c>
      <c r="B690">
        <v>82116.06</v>
      </c>
    </row>
    <row r="691" spans="1:2" x14ac:dyDescent="0.25">
      <c r="A691">
        <v>260220</v>
      </c>
      <c r="B691">
        <v>171675.74</v>
      </c>
    </row>
    <row r="692" spans="1:2" x14ac:dyDescent="0.25">
      <c r="A692">
        <v>260225</v>
      </c>
      <c r="B692">
        <v>336071.1</v>
      </c>
    </row>
    <row r="693" spans="1:2" x14ac:dyDescent="0.25">
      <c r="A693">
        <v>260250</v>
      </c>
      <c r="B693">
        <v>0</v>
      </c>
    </row>
    <row r="694" spans="1:2" x14ac:dyDescent="0.25">
      <c r="A694">
        <v>260255</v>
      </c>
      <c r="B694">
        <v>0</v>
      </c>
    </row>
    <row r="695" spans="1:2" x14ac:dyDescent="0.25">
      <c r="A695">
        <v>260260</v>
      </c>
      <c r="B695">
        <v>0</v>
      </c>
    </row>
    <row r="696" spans="1:2" x14ac:dyDescent="0.25">
      <c r="A696">
        <v>260265</v>
      </c>
      <c r="B696">
        <v>0</v>
      </c>
    </row>
    <row r="697" spans="1:2" x14ac:dyDescent="0.25">
      <c r="A697">
        <v>260270</v>
      </c>
      <c r="B697">
        <v>0</v>
      </c>
    </row>
    <row r="698" spans="1:2" x14ac:dyDescent="0.25">
      <c r="A698">
        <v>2603</v>
      </c>
      <c r="B698">
        <v>0</v>
      </c>
    </row>
    <row r="699" spans="1:2" x14ac:dyDescent="0.25">
      <c r="A699">
        <v>260305</v>
      </c>
      <c r="B699">
        <v>0</v>
      </c>
    </row>
    <row r="700" spans="1:2" x14ac:dyDescent="0.25">
      <c r="A700">
        <v>260310</v>
      </c>
      <c r="B700">
        <v>0</v>
      </c>
    </row>
    <row r="701" spans="1:2" x14ac:dyDescent="0.25">
      <c r="A701">
        <v>260315</v>
      </c>
      <c r="B701">
        <v>0</v>
      </c>
    </row>
    <row r="702" spans="1:2" x14ac:dyDescent="0.25">
      <c r="A702">
        <v>260320</v>
      </c>
      <c r="B702">
        <v>0</v>
      </c>
    </row>
    <row r="703" spans="1:2" x14ac:dyDescent="0.25">
      <c r="A703">
        <v>260325</v>
      </c>
      <c r="B703">
        <v>0</v>
      </c>
    </row>
    <row r="704" spans="1:2" x14ac:dyDescent="0.25">
      <c r="A704">
        <v>2604</v>
      </c>
      <c r="B704">
        <v>0</v>
      </c>
    </row>
    <row r="705" spans="1:2" x14ac:dyDescent="0.25">
      <c r="A705">
        <v>260450</v>
      </c>
      <c r="B705">
        <v>0</v>
      </c>
    </row>
    <row r="706" spans="1:2" x14ac:dyDescent="0.25">
      <c r="A706">
        <v>260455</v>
      </c>
      <c r="B706">
        <v>0</v>
      </c>
    </row>
    <row r="707" spans="1:2" x14ac:dyDescent="0.25">
      <c r="A707">
        <v>260460</v>
      </c>
      <c r="B707">
        <v>0</v>
      </c>
    </row>
    <row r="708" spans="1:2" x14ac:dyDescent="0.25">
      <c r="A708">
        <v>260465</v>
      </c>
      <c r="B708">
        <v>0</v>
      </c>
    </row>
    <row r="709" spans="1:2" x14ac:dyDescent="0.25">
      <c r="A709">
        <v>260470</v>
      </c>
      <c r="B709">
        <v>0</v>
      </c>
    </row>
    <row r="710" spans="1:2" x14ac:dyDescent="0.25">
      <c r="A710">
        <v>2606</v>
      </c>
      <c r="B710">
        <v>1645303.54</v>
      </c>
    </row>
    <row r="711" spans="1:2" x14ac:dyDescent="0.25">
      <c r="A711">
        <v>260605</v>
      </c>
      <c r="B711">
        <v>87672.25</v>
      </c>
    </row>
    <row r="712" spans="1:2" x14ac:dyDescent="0.25">
      <c r="A712">
        <v>260610</v>
      </c>
      <c r="B712">
        <v>177631.95</v>
      </c>
    </row>
    <row r="713" spans="1:2" x14ac:dyDescent="0.25">
      <c r="A713">
        <v>260615</v>
      </c>
      <c r="B713">
        <v>215599.98</v>
      </c>
    </row>
    <row r="714" spans="1:2" x14ac:dyDescent="0.25">
      <c r="A714">
        <v>260620</v>
      </c>
      <c r="B714">
        <v>536865.14</v>
      </c>
    </row>
    <row r="715" spans="1:2" x14ac:dyDescent="0.25">
      <c r="A715">
        <v>260625</v>
      </c>
      <c r="B715">
        <v>627534.22</v>
      </c>
    </row>
    <row r="716" spans="1:2" x14ac:dyDescent="0.25">
      <c r="A716">
        <v>2607</v>
      </c>
      <c r="B716">
        <v>0</v>
      </c>
    </row>
    <row r="717" spans="1:2" x14ac:dyDescent="0.25">
      <c r="A717">
        <v>260705</v>
      </c>
      <c r="B717">
        <v>0</v>
      </c>
    </row>
    <row r="718" spans="1:2" x14ac:dyDescent="0.25">
      <c r="A718">
        <v>260710</v>
      </c>
      <c r="B718">
        <v>0</v>
      </c>
    </row>
    <row r="719" spans="1:2" x14ac:dyDescent="0.25">
      <c r="A719">
        <v>260715</v>
      </c>
      <c r="B719">
        <v>0</v>
      </c>
    </row>
    <row r="720" spans="1:2" x14ac:dyDescent="0.25">
      <c r="A720">
        <v>260720</v>
      </c>
      <c r="B720">
        <v>0</v>
      </c>
    </row>
    <row r="721" spans="1:2" x14ac:dyDescent="0.25">
      <c r="A721">
        <v>260725</v>
      </c>
      <c r="B721">
        <v>0</v>
      </c>
    </row>
    <row r="722" spans="1:2" x14ac:dyDescent="0.25">
      <c r="A722">
        <v>2610</v>
      </c>
      <c r="B722">
        <v>0</v>
      </c>
    </row>
    <row r="723" spans="1:2" x14ac:dyDescent="0.25">
      <c r="A723">
        <v>261005</v>
      </c>
      <c r="B723">
        <v>0</v>
      </c>
    </row>
    <row r="724" spans="1:2" x14ac:dyDescent="0.25">
      <c r="A724">
        <v>261010</v>
      </c>
      <c r="B724">
        <v>0</v>
      </c>
    </row>
    <row r="725" spans="1:2" x14ac:dyDescent="0.25">
      <c r="A725">
        <v>261015</v>
      </c>
      <c r="B725">
        <v>0</v>
      </c>
    </row>
    <row r="726" spans="1:2" x14ac:dyDescent="0.25">
      <c r="A726">
        <v>261090</v>
      </c>
      <c r="B726">
        <v>0</v>
      </c>
    </row>
    <row r="727" spans="1:2" x14ac:dyDescent="0.25">
      <c r="A727">
        <v>2690</v>
      </c>
      <c r="B727">
        <v>0</v>
      </c>
    </row>
    <row r="728" spans="1:2" x14ac:dyDescent="0.25">
      <c r="A728">
        <v>269005</v>
      </c>
      <c r="B728">
        <v>0</v>
      </c>
    </row>
    <row r="729" spans="1:2" x14ac:dyDescent="0.25">
      <c r="A729">
        <v>269010</v>
      </c>
      <c r="B729">
        <v>0</v>
      </c>
    </row>
    <row r="730" spans="1:2" x14ac:dyDescent="0.25">
      <c r="A730">
        <v>269015</v>
      </c>
      <c r="B730">
        <v>0</v>
      </c>
    </row>
    <row r="731" spans="1:2" x14ac:dyDescent="0.25">
      <c r="A731">
        <v>269020</v>
      </c>
      <c r="B731">
        <v>0</v>
      </c>
    </row>
    <row r="732" spans="1:2" x14ac:dyDescent="0.25">
      <c r="A732">
        <v>269025</v>
      </c>
      <c r="B732">
        <v>0</v>
      </c>
    </row>
    <row r="733" spans="1:2" x14ac:dyDescent="0.25">
      <c r="A733">
        <v>27</v>
      </c>
      <c r="B733">
        <v>0</v>
      </c>
    </row>
    <row r="734" spans="1:2" x14ac:dyDescent="0.25">
      <c r="A734">
        <v>2701</v>
      </c>
      <c r="B734">
        <v>0</v>
      </c>
    </row>
    <row r="735" spans="1:2" x14ac:dyDescent="0.25">
      <c r="A735">
        <v>270105</v>
      </c>
      <c r="B735">
        <v>0</v>
      </c>
    </row>
    <row r="736" spans="1:2" x14ac:dyDescent="0.25">
      <c r="A736">
        <v>2702</v>
      </c>
      <c r="B736">
        <v>0</v>
      </c>
    </row>
    <row r="737" spans="1:2" x14ac:dyDescent="0.25">
      <c r="A737">
        <v>270205</v>
      </c>
      <c r="B737">
        <v>0</v>
      </c>
    </row>
    <row r="738" spans="1:2" x14ac:dyDescent="0.25">
      <c r="A738">
        <v>270210</v>
      </c>
      <c r="B738">
        <v>0</v>
      </c>
    </row>
    <row r="739" spans="1:2" x14ac:dyDescent="0.25">
      <c r="A739">
        <v>2703</v>
      </c>
      <c r="B739">
        <v>0</v>
      </c>
    </row>
    <row r="740" spans="1:2" x14ac:dyDescent="0.25">
      <c r="A740">
        <v>270390</v>
      </c>
      <c r="B740">
        <v>0</v>
      </c>
    </row>
    <row r="741" spans="1:2" x14ac:dyDescent="0.25">
      <c r="A741">
        <v>2790</v>
      </c>
      <c r="B741">
        <v>0</v>
      </c>
    </row>
    <row r="742" spans="1:2" x14ac:dyDescent="0.25">
      <c r="A742">
        <v>28</v>
      </c>
      <c r="B742">
        <v>0</v>
      </c>
    </row>
    <row r="743" spans="1:2" x14ac:dyDescent="0.25">
      <c r="A743">
        <v>2801</v>
      </c>
      <c r="B743">
        <v>0</v>
      </c>
    </row>
    <row r="744" spans="1:2" x14ac:dyDescent="0.25">
      <c r="A744">
        <v>29</v>
      </c>
      <c r="B744">
        <v>5022.92</v>
      </c>
    </row>
    <row r="745" spans="1:2" x14ac:dyDescent="0.25">
      <c r="A745">
        <v>2901</v>
      </c>
      <c r="B745">
        <v>0</v>
      </c>
    </row>
    <row r="746" spans="1:2" x14ac:dyDescent="0.25">
      <c r="A746">
        <v>290115</v>
      </c>
      <c r="B746">
        <v>0</v>
      </c>
    </row>
    <row r="747" spans="1:2" x14ac:dyDescent="0.25">
      <c r="A747">
        <v>290190</v>
      </c>
      <c r="B747">
        <v>0</v>
      </c>
    </row>
    <row r="748" spans="1:2" x14ac:dyDescent="0.25">
      <c r="A748">
        <v>2903</v>
      </c>
      <c r="B748">
        <v>0</v>
      </c>
    </row>
    <row r="749" spans="1:2" x14ac:dyDescent="0.25">
      <c r="A749">
        <v>2908</v>
      </c>
      <c r="B749">
        <v>0</v>
      </c>
    </row>
    <row r="750" spans="1:2" x14ac:dyDescent="0.25">
      <c r="A750">
        <v>2990</v>
      </c>
      <c r="B750">
        <v>5022.92</v>
      </c>
    </row>
    <row r="751" spans="1:2" x14ac:dyDescent="0.25">
      <c r="A751">
        <v>299005</v>
      </c>
      <c r="B751">
        <v>0</v>
      </c>
    </row>
    <row r="752" spans="1:2" x14ac:dyDescent="0.25">
      <c r="A752">
        <v>299090</v>
      </c>
      <c r="B752">
        <v>5022.92</v>
      </c>
    </row>
    <row r="753" spans="1:2" x14ac:dyDescent="0.25">
      <c r="A753">
        <v>3</v>
      </c>
      <c r="B753">
        <v>1203243.77</v>
      </c>
    </row>
    <row r="754" spans="1:2" x14ac:dyDescent="0.25">
      <c r="A754">
        <v>31</v>
      </c>
      <c r="B754">
        <v>546753.84</v>
      </c>
    </row>
    <row r="755" spans="1:2" x14ac:dyDescent="0.25">
      <c r="A755">
        <v>3101</v>
      </c>
      <c r="B755">
        <v>0</v>
      </c>
    </row>
    <row r="756" spans="1:2" x14ac:dyDescent="0.25">
      <c r="A756">
        <v>3102</v>
      </c>
      <c r="B756">
        <v>0</v>
      </c>
    </row>
    <row r="757" spans="1:2" x14ac:dyDescent="0.25">
      <c r="A757">
        <v>3103</v>
      </c>
      <c r="B757">
        <v>546753.84</v>
      </c>
    </row>
    <row r="758" spans="1:2" x14ac:dyDescent="0.25">
      <c r="A758">
        <v>33</v>
      </c>
      <c r="B758">
        <v>625635.09</v>
      </c>
    </row>
    <row r="759" spans="1:2" x14ac:dyDescent="0.25">
      <c r="A759">
        <v>3301</v>
      </c>
      <c r="B759">
        <v>511402.92</v>
      </c>
    </row>
    <row r="760" spans="1:2" x14ac:dyDescent="0.25">
      <c r="A760">
        <v>330105</v>
      </c>
      <c r="B760">
        <v>198581.5</v>
      </c>
    </row>
    <row r="761" spans="1:2" x14ac:dyDescent="0.25">
      <c r="A761">
        <v>330110</v>
      </c>
      <c r="B761">
        <v>312821.42</v>
      </c>
    </row>
    <row r="762" spans="1:2" x14ac:dyDescent="0.25">
      <c r="A762">
        <v>330115</v>
      </c>
      <c r="B762">
        <v>0</v>
      </c>
    </row>
    <row r="763" spans="1:2" x14ac:dyDescent="0.25">
      <c r="A763">
        <v>3303</v>
      </c>
      <c r="B763">
        <v>114232.17</v>
      </c>
    </row>
    <row r="764" spans="1:2" x14ac:dyDescent="0.25">
      <c r="A764">
        <v>3305</v>
      </c>
      <c r="B764">
        <v>0</v>
      </c>
    </row>
    <row r="765" spans="1:2" x14ac:dyDescent="0.25">
      <c r="A765">
        <v>3310</v>
      </c>
      <c r="B765">
        <v>0</v>
      </c>
    </row>
    <row r="766" spans="1:2" x14ac:dyDescent="0.25">
      <c r="A766">
        <v>34</v>
      </c>
      <c r="B766">
        <v>0</v>
      </c>
    </row>
    <row r="767" spans="1:2" x14ac:dyDescent="0.25">
      <c r="A767">
        <v>3401</v>
      </c>
      <c r="B767">
        <v>0</v>
      </c>
    </row>
    <row r="768" spans="1:2" x14ac:dyDescent="0.25">
      <c r="A768">
        <v>3402</v>
      </c>
      <c r="B768">
        <v>0</v>
      </c>
    </row>
    <row r="769" spans="1:3" x14ac:dyDescent="0.25">
      <c r="A769">
        <v>35</v>
      </c>
      <c r="B769">
        <v>0</v>
      </c>
    </row>
    <row r="770" spans="1:3" x14ac:dyDescent="0.25">
      <c r="A770">
        <v>3501</v>
      </c>
      <c r="B770">
        <v>0</v>
      </c>
    </row>
    <row r="771" spans="1:3" x14ac:dyDescent="0.25">
      <c r="A771">
        <v>3502</v>
      </c>
      <c r="B771">
        <v>0</v>
      </c>
    </row>
    <row r="772" spans="1:3" x14ac:dyDescent="0.25">
      <c r="A772">
        <v>3504</v>
      </c>
      <c r="B772">
        <v>0</v>
      </c>
    </row>
    <row r="773" spans="1:3" x14ac:dyDescent="0.25">
      <c r="A773">
        <v>36</v>
      </c>
      <c r="B773">
        <v>30854.84</v>
      </c>
    </row>
    <row r="774" spans="1:3" x14ac:dyDescent="0.25">
      <c r="A774">
        <v>3601</v>
      </c>
      <c r="B774">
        <v>0</v>
      </c>
    </row>
    <row r="775" spans="1:3" x14ac:dyDescent="0.25">
      <c r="A775">
        <v>3602</v>
      </c>
      <c r="B775">
        <v>0</v>
      </c>
    </row>
    <row r="776" spans="1:3" x14ac:dyDescent="0.25">
      <c r="A776">
        <v>3603</v>
      </c>
      <c r="B776">
        <v>30854.84</v>
      </c>
    </row>
    <row r="777" spans="1:3" x14ac:dyDescent="0.25">
      <c r="A777">
        <v>3604</v>
      </c>
      <c r="B777">
        <v>0</v>
      </c>
    </row>
    <row r="778" spans="1:3" x14ac:dyDescent="0.25">
      <c r="A778">
        <v>4</v>
      </c>
      <c r="B778">
        <v>1338652.5900000001</v>
      </c>
    </row>
    <row r="779" spans="1:3" x14ac:dyDescent="0.25">
      <c r="A779">
        <v>41</v>
      </c>
      <c r="B779">
        <v>571817.31999999995</v>
      </c>
      <c r="C779" t="s">
        <v>128</v>
      </c>
    </row>
    <row r="780" spans="1:3" x14ac:dyDescent="0.25">
      <c r="A780">
        <v>4101</v>
      </c>
      <c r="B780">
        <v>398995.09</v>
      </c>
    </row>
    <row r="781" spans="1:3" x14ac:dyDescent="0.25">
      <c r="A781">
        <v>410105</v>
      </c>
      <c r="B781">
        <v>0</v>
      </c>
    </row>
    <row r="782" spans="1:3" x14ac:dyDescent="0.25">
      <c r="A782">
        <v>410115</v>
      </c>
      <c r="B782">
        <v>2370.67</v>
      </c>
    </row>
    <row r="783" spans="1:3" x14ac:dyDescent="0.25">
      <c r="A783">
        <v>410120</v>
      </c>
      <c r="B783">
        <v>0</v>
      </c>
    </row>
    <row r="784" spans="1:3" x14ac:dyDescent="0.25">
      <c r="A784">
        <v>410125</v>
      </c>
      <c r="B784">
        <v>0</v>
      </c>
    </row>
    <row r="785" spans="1:2" x14ac:dyDescent="0.25">
      <c r="A785">
        <v>410130</v>
      </c>
      <c r="B785">
        <v>396624.42</v>
      </c>
    </row>
    <row r="786" spans="1:2" x14ac:dyDescent="0.25">
      <c r="A786">
        <v>410135</v>
      </c>
      <c r="B786">
        <v>0</v>
      </c>
    </row>
    <row r="787" spans="1:2" x14ac:dyDescent="0.25">
      <c r="A787">
        <v>410140</v>
      </c>
      <c r="B787">
        <v>0</v>
      </c>
    </row>
    <row r="788" spans="1:2" x14ac:dyDescent="0.25">
      <c r="A788">
        <v>410145</v>
      </c>
      <c r="B788">
        <v>0</v>
      </c>
    </row>
    <row r="789" spans="1:2" x14ac:dyDescent="0.25">
      <c r="A789">
        <v>410190</v>
      </c>
      <c r="B789">
        <v>0</v>
      </c>
    </row>
    <row r="790" spans="1:2" x14ac:dyDescent="0.25">
      <c r="A790">
        <v>4102</v>
      </c>
      <c r="B790">
        <v>0</v>
      </c>
    </row>
    <row r="791" spans="1:2" x14ac:dyDescent="0.25">
      <c r="A791">
        <v>410205</v>
      </c>
      <c r="B791">
        <v>0</v>
      </c>
    </row>
    <row r="792" spans="1:2" x14ac:dyDescent="0.25">
      <c r="A792">
        <v>410210</v>
      </c>
      <c r="B792">
        <v>0</v>
      </c>
    </row>
    <row r="793" spans="1:2" x14ac:dyDescent="0.25">
      <c r="A793">
        <v>4103</v>
      </c>
      <c r="B793">
        <v>172822.23</v>
      </c>
    </row>
    <row r="794" spans="1:2" x14ac:dyDescent="0.25">
      <c r="A794">
        <v>410305</v>
      </c>
      <c r="B794">
        <v>0</v>
      </c>
    </row>
    <row r="795" spans="1:2" x14ac:dyDescent="0.25">
      <c r="A795">
        <v>410310</v>
      </c>
      <c r="B795">
        <v>57901.11</v>
      </c>
    </row>
    <row r="796" spans="1:2" x14ac:dyDescent="0.25">
      <c r="A796">
        <v>410315</v>
      </c>
      <c r="B796">
        <v>0</v>
      </c>
    </row>
    <row r="797" spans="1:2" x14ac:dyDescent="0.25">
      <c r="A797">
        <v>410320</v>
      </c>
      <c r="B797">
        <v>0</v>
      </c>
    </row>
    <row r="798" spans="1:2" x14ac:dyDescent="0.25">
      <c r="A798">
        <v>410330</v>
      </c>
      <c r="B798">
        <v>114921.12</v>
      </c>
    </row>
    <row r="799" spans="1:2" x14ac:dyDescent="0.25">
      <c r="A799">
        <v>410335</v>
      </c>
      <c r="B799">
        <v>0</v>
      </c>
    </row>
    <row r="800" spans="1:2" x14ac:dyDescent="0.25">
      <c r="A800">
        <v>410350</v>
      </c>
      <c r="B800">
        <v>0</v>
      </c>
    </row>
    <row r="801" spans="1:2" x14ac:dyDescent="0.25">
      <c r="A801">
        <v>4104</v>
      </c>
      <c r="B801">
        <v>0</v>
      </c>
    </row>
    <row r="802" spans="1:2" x14ac:dyDescent="0.25">
      <c r="A802">
        <v>410405</v>
      </c>
      <c r="B802">
        <v>0</v>
      </c>
    </row>
    <row r="803" spans="1:2" x14ac:dyDescent="0.25">
      <c r="A803">
        <v>410410</v>
      </c>
      <c r="B803">
        <v>0</v>
      </c>
    </row>
    <row r="804" spans="1:2" x14ac:dyDescent="0.25">
      <c r="A804">
        <v>410415</v>
      </c>
      <c r="B804">
        <v>0</v>
      </c>
    </row>
    <row r="805" spans="1:2" x14ac:dyDescent="0.25">
      <c r="A805">
        <v>4105</v>
      </c>
      <c r="B805">
        <v>0</v>
      </c>
    </row>
    <row r="806" spans="1:2" x14ac:dyDescent="0.25">
      <c r="A806">
        <v>410590</v>
      </c>
      <c r="B806">
        <v>0</v>
      </c>
    </row>
    <row r="807" spans="1:2" x14ac:dyDescent="0.25">
      <c r="A807">
        <v>42</v>
      </c>
      <c r="B807">
        <v>0</v>
      </c>
    </row>
    <row r="808" spans="1:2" x14ac:dyDescent="0.25">
      <c r="A808">
        <v>4201</v>
      </c>
      <c r="B808">
        <v>0</v>
      </c>
    </row>
    <row r="809" spans="1:2" x14ac:dyDescent="0.25">
      <c r="A809">
        <v>4202</v>
      </c>
      <c r="B809">
        <v>0</v>
      </c>
    </row>
    <row r="810" spans="1:2" x14ac:dyDescent="0.25">
      <c r="A810">
        <v>4203</v>
      </c>
      <c r="B810">
        <v>0</v>
      </c>
    </row>
    <row r="811" spans="1:2" x14ac:dyDescent="0.25">
      <c r="A811">
        <v>4205</v>
      </c>
      <c r="B811">
        <v>0</v>
      </c>
    </row>
    <row r="812" spans="1:2" x14ac:dyDescent="0.25">
      <c r="A812">
        <v>4290</v>
      </c>
      <c r="B812">
        <v>0</v>
      </c>
    </row>
    <row r="813" spans="1:2" x14ac:dyDescent="0.25">
      <c r="A813">
        <v>43</v>
      </c>
      <c r="B813">
        <v>0</v>
      </c>
    </row>
    <row r="814" spans="1:2" x14ac:dyDescent="0.25">
      <c r="A814">
        <v>4302</v>
      </c>
      <c r="B814">
        <v>0</v>
      </c>
    </row>
    <row r="815" spans="1:2" x14ac:dyDescent="0.25">
      <c r="A815">
        <v>4303</v>
      </c>
      <c r="B815">
        <v>0</v>
      </c>
    </row>
    <row r="816" spans="1:2" x14ac:dyDescent="0.25">
      <c r="A816">
        <v>430305</v>
      </c>
      <c r="B816">
        <v>0</v>
      </c>
    </row>
    <row r="817" spans="1:2" x14ac:dyDescent="0.25">
      <c r="A817">
        <v>430310</v>
      </c>
      <c r="B817">
        <v>0</v>
      </c>
    </row>
    <row r="818" spans="1:2" x14ac:dyDescent="0.25">
      <c r="A818">
        <v>430390</v>
      </c>
      <c r="B818">
        <v>0</v>
      </c>
    </row>
    <row r="819" spans="1:2" x14ac:dyDescent="0.25">
      <c r="A819">
        <v>4304</v>
      </c>
      <c r="B819">
        <v>0</v>
      </c>
    </row>
    <row r="820" spans="1:2" x14ac:dyDescent="0.25">
      <c r="A820">
        <v>4305</v>
      </c>
      <c r="B820">
        <v>0</v>
      </c>
    </row>
    <row r="821" spans="1:2" x14ac:dyDescent="0.25">
      <c r="A821">
        <v>4306</v>
      </c>
      <c r="B821">
        <v>0</v>
      </c>
    </row>
    <row r="822" spans="1:2" x14ac:dyDescent="0.25">
      <c r="A822">
        <v>4307</v>
      </c>
      <c r="B822">
        <v>0</v>
      </c>
    </row>
    <row r="823" spans="1:2" x14ac:dyDescent="0.25">
      <c r="A823">
        <v>44</v>
      </c>
      <c r="B823">
        <v>190278.89</v>
      </c>
    </row>
    <row r="824" spans="1:2" x14ac:dyDescent="0.25">
      <c r="A824">
        <v>4401</v>
      </c>
      <c r="B824">
        <v>0</v>
      </c>
    </row>
    <row r="825" spans="1:2" x14ac:dyDescent="0.25">
      <c r="A825">
        <v>4402</v>
      </c>
      <c r="B825">
        <v>184808.19</v>
      </c>
    </row>
    <row r="826" spans="1:2" x14ac:dyDescent="0.25">
      <c r="A826">
        <v>440210</v>
      </c>
      <c r="B826">
        <v>0</v>
      </c>
    </row>
    <row r="827" spans="1:2" x14ac:dyDescent="0.25">
      <c r="A827">
        <v>440220</v>
      </c>
      <c r="B827">
        <v>3643.57</v>
      </c>
    </row>
    <row r="828" spans="1:2" x14ac:dyDescent="0.25">
      <c r="A828">
        <v>440230</v>
      </c>
      <c r="B828">
        <v>0</v>
      </c>
    </row>
    <row r="829" spans="1:2" x14ac:dyDescent="0.25">
      <c r="A829">
        <v>440235</v>
      </c>
      <c r="B829">
        <v>0</v>
      </c>
    </row>
    <row r="830" spans="1:2" x14ac:dyDescent="0.25">
      <c r="A830">
        <v>440240</v>
      </c>
      <c r="B830">
        <v>181164.62</v>
      </c>
    </row>
    <row r="831" spans="1:2" x14ac:dyDescent="0.25">
      <c r="A831">
        <v>440245</v>
      </c>
      <c r="B831">
        <v>0</v>
      </c>
    </row>
    <row r="832" spans="1:2" x14ac:dyDescent="0.25">
      <c r="A832">
        <v>4403</v>
      </c>
      <c r="B832">
        <v>2837.09</v>
      </c>
    </row>
    <row r="833" spans="1:5" x14ac:dyDescent="0.25">
      <c r="A833">
        <v>4404</v>
      </c>
      <c r="B833">
        <v>0</v>
      </c>
    </row>
    <row r="834" spans="1:5" x14ac:dyDescent="0.25">
      <c r="A834">
        <v>4405</v>
      </c>
      <c r="B834">
        <v>2633.61</v>
      </c>
    </row>
    <row r="835" spans="1:5" x14ac:dyDescent="0.25">
      <c r="A835">
        <v>4406</v>
      </c>
      <c r="B835">
        <v>0</v>
      </c>
    </row>
    <row r="836" spans="1:5" x14ac:dyDescent="0.25">
      <c r="A836">
        <v>45</v>
      </c>
      <c r="B836">
        <v>576556.38</v>
      </c>
      <c r="E836" s="66">
        <f>B836</f>
        <v>576556.38</v>
      </c>
    </row>
    <row r="837" spans="1:5" x14ac:dyDescent="0.25">
      <c r="A837">
        <v>4501</v>
      </c>
      <c r="B837">
        <v>302621.44</v>
      </c>
    </row>
    <row r="838" spans="1:5" x14ac:dyDescent="0.25">
      <c r="A838">
        <v>450105</v>
      </c>
      <c r="B838">
        <v>190711.39</v>
      </c>
    </row>
    <row r="839" spans="1:5" x14ac:dyDescent="0.25">
      <c r="A839">
        <v>450110</v>
      </c>
      <c r="B839">
        <v>32073.95</v>
      </c>
    </row>
    <row r="840" spans="1:5" x14ac:dyDescent="0.25">
      <c r="A840">
        <v>450115</v>
      </c>
      <c r="B840">
        <v>0</v>
      </c>
    </row>
    <row r="841" spans="1:5" x14ac:dyDescent="0.25">
      <c r="A841">
        <v>450120</v>
      </c>
      <c r="B841">
        <v>23106.43</v>
      </c>
    </row>
    <row r="842" spans="1:5" x14ac:dyDescent="0.25">
      <c r="A842">
        <v>450125</v>
      </c>
      <c r="B842">
        <v>0</v>
      </c>
    </row>
    <row r="843" spans="1:5" x14ac:dyDescent="0.25">
      <c r="A843">
        <v>450130</v>
      </c>
      <c r="B843">
        <v>0</v>
      </c>
    </row>
    <row r="844" spans="1:5" x14ac:dyDescent="0.25">
      <c r="A844">
        <v>450135</v>
      </c>
      <c r="B844">
        <v>8115.81</v>
      </c>
    </row>
    <row r="845" spans="1:5" x14ac:dyDescent="0.25">
      <c r="A845">
        <v>450190</v>
      </c>
      <c r="B845">
        <v>48613.86</v>
      </c>
    </row>
    <row r="846" spans="1:5" x14ac:dyDescent="0.25">
      <c r="A846">
        <v>4502</v>
      </c>
      <c r="B846">
        <v>85055.31</v>
      </c>
    </row>
    <row r="847" spans="1:5" x14ac:dyDescent="0.25">
      <c r="A847">
        <v>450205</v>
      </c>
      <c r="B847">
        <v>18752.23</v>
      </c>
    </row>
    <row r="848" spans="1:5" x14ac:dyDescent="0.25">
      <c r="A848">
        <v>450210</v>
      </c>
      <c r="B848">
        <v>66303.08</v>
      </c>
    </row>
    <row r="849" spans="1:2" x14ac:dyDescent="0.25">
      <c r="A849">
        <v>450290</v>
      </c>
      <c r="B849">
        <v>0</v>
      </c>
    </row>
    <row r="850" spans="1:2" x14ac:dyDescent="0.25">
      <c r="A850">
        <v>4503</v>
      </c>
      <c r="B850">
        <v>112948.16</v>
      </c>
    </row>
    <row r="851" spans="1:2" x14ac:dyDescent="0.25">
      <c r="A851">
        <v>450305</v>
      </c>
      <c r="B851">
        <v>5144.93</v>
      </c>
    </row>
    <row r="852" spans="1:2" x14ac:dyDescent="0.25">
      <c r="A852">
        <v>450310</v>
      </c>
      <c r="B852">
        <v>3910</v>
      </c>
    </row>
    <row r="853" spans="1:2" x14ac:dyDescent="0.25">
      <c r="A853">
        <v>450315</v>
      </c>
      <c r="B853">
        <v>20557.580000000002</v>
      </c>
    </row>
    <row r="854" spans="1:2" x14ac:dyDescent="0.25">
      <c r="A854">
        <v>450320</v>
      </c>
      <c r="B854">
        <v>4267.46</v>
      </c>
    </row>
    <row r="855" spans="1:2" x14ac:dyDescent="0.25">
      <c r="A855">
        <v>450325</v>
      </c>
      <c r="B855">
        <v>120.18</v>
      </c>
    </row>
    <row r="856" spans="1:2" x14ac:dyDescent="0.25">
      <c r="A856">
        <v>450330</v>
      </c>
      <c r="B856">
        <v>69178.59</v>
      </c>
    </row>
    <row r="857" spans="1:2" x14ac:dyDescent="0.25">
      <c r="A857">
        <v>450390</v>
      </c>
      <c r="B857">
        <v>9769.42</v>
      </c>
    </row>
    <row r="858" spans="1:2" x14ac:dyDescent="0.25">
      <c r="A858">
        <v>4504</v>
      </c>
      <c r="B858">
        <v>26577.18</v>
      </c>
    </row>
    <row r="859" spans="1:2" x14ac:dyDescent="0.25">
      <c r="A859">
        <v>450405</v>
      </c>
      <c r="B859">
        <v>71.22</v>
      </c>
    </row>
    <row r="860" spans="1:2" x14ac:dyDescent="0.25">
      <c r="A860">
        <v>450410</v>
      </c>
      <c r="B860">
        <v>5796.57</v>
      </c>
    </row>
    <row r="861" spans="1:2" x14ac:dyDescent="0.25">
      <c r="A861">
        <v>450415</v>
      </c>
      <c r="B861">
        <v>2574.36</v>
      </c>
    </row>
    <row r="862" spans="1:2" x14ac:dyDescent="0.25">
      <c r="A862">
        <v>450420</v>
      </c>
      <c r="B862">
        <v>13416.13</v>
      </c>
    </row>
    <row r="863" spans="1:2" x14ac:dyDescent="0.25">
      <c r="A863">
        <v>450421</v>
      </c>
      <c r="B863">
        <v>0</v>
      </c>
    </row>
    <row r="864" spans="1:2" x14ac:dyDescent="0.25">
      <c r="A864">
        <v>450430</v>
      </c>
      <c r="B864">
        <v>0</v>
      </c>
    </row>
    <row r="865" spans="1:2" x14ac:dyDescent="0.25">
      <c r="A865">
        <v>450490</v>
      </c>
      <c r="B865">
        <v>4718.8999999999996</v>
      </c>
    </row>
    <row r="866" spans="1:2" x14ac:dyDescent="0.25">
      <c r="A866">
        <v>4505</v>
      </c>
      <c r="B866">
        <v>11791.7</v>
      </c>
    </row>
    <row r="867" spans="1:2" x14ac:dyDescent="0.25">
      <c r="A867">
        <v>450505</v>
      </c>
      <c r="B867">
        <v>0</v>
      </c>
    </row>
    <row r="868" spans="1:2" x14ac:dyDescent="0.25">
      <c r="A868">
        <v>450510</v>
      </c>
      <c r="B868">
        <v>0</v>
      </c>
    </row>
    <row r="869" spans="1:2" x14ac:dyDescent="0.25">
      <c r="A869">
        <v>450515</v>
      </c>
      <c r="B869">
        <v>0</v>
      </c>
    </row>
    <row r="870" spans="1:2" x14ac:dyDescent="0.25">
      <c r="A870">
        <v>450520</v>
      </c>
      <c r="B870">
        <v>0</v>
      </c>
    </row>
    <row r="871" spans="1:2" x14ac:dyDescent="0.25">
      <c r="A871">
        <v>450525</v>
      </c>
      <c r="B871">
        <v>4355.8</v>
      </c>
    </row>
    <row r="872" spans="1:2" x14ac:dyDescent="0.25">
      <c r="A872">
        <v>450530</v>
      </c>
      <c r="B872">
        <v>7435.9</v>
      </c>
    </row>
    <row r="873" spans="1:2" x14ac:dyDescent="0.25">
      <c r="A873">
        <v>450535</v>
      </c>
      <c r="B873">
        <v>0</v>
      </c>
    </row>
    <row r="874" spans="1:2" x14ac:dyDescent="0.25">
      <c r="A874">
        <v>450590</v>
      </c>
      <c r="B874">
        <v>0</v>
      </c>
    </row>
    <row r="875" spans="1:2" x14ac:dyDescent="0.25">
      <c r="A875">
        <v>4506</v>
      </c>
      <c r="B875">
        <v>14489.52</v>
      </c>
    </row>
    <row r="876" spans="1:2" x14ac:dyDescent="0.25">
      <c r="A876">
        <v>450605</v>
      </c>
      <c r="B876">
        <v>0</v>
      </c>
    </row>
    <row r="877" spans="1:2" x14ac:dyDescent="0.25">
      <c r="A877">
        <v>450610</v>
      </c>
      <c r="B877">
        <v>0</v>
      </c>
    </row>
    <row r="878" spans="1:2" x14ac:dyDescent="0.25">
      <c r="A878">
        <v>450615</v>
      </c>
      <c r="B878">
        <v>846.32</v>
      </c>
    </row>
    <row r="879" spans="1:2" x14ac:dyDescent="0.25">
      <c r="A879">
        <v>450620</v>
      </c>
      <c r="B879">
        <v>0</v>
      </c>
    </row>
    <row r="880" spans="1:2" x14ac:dyDescent="0.25">
      <c r="A880">
        <v>450625</v>
      </c>
      <c r="B880">
        <v>7585.69</v>
      </c>
    </row>
    <row r="881" spans="1:2" x14ac:dyDescent="0.25">
      <c r="A881">
        <v>450630</v>
      </c>
      <c r="B881">
        <v>6057.51</v>
      </c>
    </row>
    <row r="882" spans="1:2" x14ac:dyDescent="0.25">
      <c r="A882">
        <v>450690</v>
      </c>
      <c r="B882">
        <v>0</v>
      </c>
    </row>
    <row r="883" spans="1:2" x14ac:dyDescent="0.25">
      <c r="A883">
        <v>4507</v>
      </c>
      <c r="B883">
        <v>23073.07</v>
      </c>
    </row>
    <row r="884" spans="1:2" x14ac:dyDescent="0.25">
      <c r="A884">
        <v>450705</v>
      </c>
      <c r="B884">
        <v>4194.66</v>
      </c>
    </row>
    <row r="885" spans="1:2" x14ac:dyDescent="0.25">
      <c r="A885">
        <v>450710</v>
      </c>
      <c r="B885">
        <v>0</v>
      </c>
    </row>
    <row r="886" spans="1:2" x14ac:dyDescent="0.25">
      <c r="A886">
        <v>450715</v>
      </c>
      <c r="B886">
        <v>11036.52</v>
      </c>
    </row>
    <row r="887" spans="1:2" x14ac:dyDescent="0.25">
      <c r="A887">
        <v>450790</v>
      </c>
      <c r="B887">
        <v>7841.89</v>
      </c>
    </row>
    <row r="888" spans="1:2" x14ac:dyDescent="0.25">
      <c r="A888">
        <v>46</v>
      </c>
      <c r="B888">
        <v>0</v>
      </c>
    </row>
    <row r="889" spans="1:2" x14ac:dyDescent="0.25">
      <c r="A889">
        <v>4601</v>
      </c>
      <c r="B889">
        <v>0</v>
      </c>
    </row>
    <row r="890" spans="1:2" x14ac:dyDescent="0.25">
      <c r="A890">
        <v>4690</v>
      </c>
      <c r="B890">
        <v>0</v>
      </c>
    </row>
    <row r="891" spans="1:2" x14ac:dyDescent="0.25">
      <c r="A891">
        <v>47</v>
      </c>
      <c r="B891">
        <v>0</v>
      </c>
    </row>
    <row r="892" spans="1:2" x14ac:dyDescent="0.25">
      <c r="A892">
        <v>4701</v>
      </c>
      <c r="B892">
        <v>0</v>
      </c>
    </row>
    <row r="893" spans="1:2" x14ac:dyDescent="0.25">
      <c r="A893">
        <v>4702</v>
      </c>
      <c r="B893">
        <v>0</v>
      </c>
    </row>
    <row r="894" spans="1:2" x14ac:dyDescent="0.25">
      <c r="A894">
        <v>4703</v>
      </c>
      <c r="B894">
        <v>0</v>
      </c>
    </row>
    <row r="895" spans="1:2" x14ac:dyDescent="0.25">
      <c r="A895">
        <v>4790</v>
      </c>
      <c r="B895">
        <v>0</v>
      </c>
    </row>
    <row r="896" spans="1:2" x14ac:dyDescent="0.25">
      <c r="A896">
        <v>479005</v>
      </c>
      <c r="B896">
        <v>0</v>
      </c>
    </row>
    <row r="897" spans="1:2" x14ac:dyDescent="0.25">
      <c r="A897">
        <v>479010</v>
      </c>
      <c r="B897">
        <v>0</v>
      </c>
    </row>
    <row r="898" spans="1:2" x14ac:dyDescent="0.25">
      <c r="A898">
        <v>48</v>
      </c>
      <c r="B898">
        <v>0</v>
      </c>
    </row>
    <row r="899" spans="1:2" x14ac:dyDescent="0.25">
      <c r="A899">
        <v>4810</v>
      </c>
      <c r="B899">
        <v>0</v>
      </c>
    </row>
    <row r="900" spans="1:2" x14ac:dyDescent="0.25">
      <c r="A900">
        <v>4815</v>
      </c>
      <c r="B900">
        <v>0</v>
      </c>
    </row>
    <row r="901" spans="1:2" x14ac:dyDescent="0.25">
      <c r="A901">
        <v>4890</v>
      </c>
      <c r="B901">
        <v>0</v>
      </c>
    </row>
    <row r="902" spans="1:2" x14ac:dyDescent="0.25">
      <c r="A902">
        <v>5</v>
      </c>
      <c r="B902">
        <v>1369507.43</v>
      </c>
    </row>
    <row r="903" spans="1:2" x14ac:dyDescent="0.25">
      <c r="A903">
        <v>51</v>
      </c>
      <c r="B903">
        <v>1320441.04</v>
      </c>
    </row>
    <row r="904" spans="1:2" x14ac:dyDescent="0.25">
      <c r="A904">
        <v>5101</v>
      </c>
      <c r="B904">
        <v>0</v>
      </c>
    </row>
    <row r="905" spans="1:2" x14ac:dyDescent="0.25">
      <c r="A905">
        <v>510105</v>
      </c>
      <c r="B905">
        <v>0</v>
      </c>
    </row>
    <row r="906" spans="1:2" x14ac:dyDescent="0.25">
      <c r="A906">
        <v>510110</v>
      </c>
      <c r="B906">
        <v>0</v>
      </c>
    </row>
    <row r="907" spans="1:2" x14ac:dyDescent="0.25">
      <c r="A907">
        <v>510115</v>
      </c>
      <c r="B907">
        <v>0</v>
      </c>
    </row>
    <row r="908" spans="1:2" x14ac:dyDescent="0.25">
      <c r="A908">
        <v>5102</v>
      </c>
      <c r="B908">
        <v>0</v>
      </c>
    </row>
    <row r="909" spans="1:2" x14ac:dyDescent="0.25">
      <c r="A909">
        <v>510205</v>
      </c>
      <c r="B909">
        <v>0</v>
      </c>
    </row>
    <row r="910" spans="1:2" x14ac:dyDescent="0.25">
      <c r="A910">
        <v>510210</v>
      </c>
      <c r="B910">
        <v>0</v>
      </c>
    </row>
    <row r="911" spans="1:2" x14ac:dyDescent="0.25">
      <c r="A911">
        <v>5103</v>
      </c>
      <c r="B911">
        <v>787.5</v>
      </c>
    </row>
    <row r="912" spans="1:2" x14ac:dyDescent="0.25">
      <c r="A912">
        <v>510305</v>
      </c>
      <c r="B912">
        <v>0</v>
      </c>
    </row>
    <row r="913" spans="1:2" x14ac:dyDescent="0.25">
      <c r="A913">
        <v>510310</v>
      </c>
      <c r="B913">
        <v>0</v>
      </c>
    </row>
    <row r="914" spans="1:2" x14ac:dyDescent="0.25">
      <c r="A914">
        <v>510315</v>
      </c>
      <c r="B914">
        <v>787.5</v>
      </c>
    </row>
    <row r="915" spans="1:2" x14ac:dyDescent="0.25">
      <c r="A915">
        <v>510320</v>
      </c>
      <c r="B915">
        <v>0</v>
      </c>
    </row>
    <row r="916" spans="1:2" x14ac:dyDescent="0.25">
      <c r="A916">
        <v>5104</v>
      </c>
      <c r="B916">
        <v>1313707.1000000001</v>
      </c>
    </row>
    <row r="917" spans="1:2" x14ac:dyDescent="0.25">
      <c r="A917">
        <v>510405</v>
      </c>
      <c r="B917">
        <v>0</v>
      </c>
    </row>
    <row r="918" spans="1:2" x14ac:dyDescent="0.25">
      <c r="A918">
        <v>510410</v>
      </c>
      <c r="B918">
        <v>12878</v>
      </c>
    </row>
    <row r="919" spans="1:2" x14ac:dyDescent="0.25">
      <c r="A919">
        <v>510415</v>
      </c>
      <c r="B919">
        <v>0</v>
      </c>
    </row>
    <row r="920" spans="1:2" x14ac:dyDescent="0.25">
      <c r="A920">
        <v>510420</v>
      </c>
      <c r="B920">
        <v>1285363.78</v>
      </c>
    </row>
    <row r="921" spans="1:2" x14ac:dyDescent="0.25">
      <c r="A921">
        <v>510427</v>
      </c>
      <c r="B921">
        <v>0</v>
      </c>
    </row>
    <row r="922" spans="1:2" x14ac:dyDescent="0.25">
      <c r="A922">
        <v>510428</v>
      </c>
      <c r="B922">
        <v>0</v>
      </c>
    </row>
    <row r="923" spans="1:2" x14ac:dyDescent="0.25">
      <c r="A923">
        <v>510430</v>
      </c>
      <c r="B923">
        <v>0</v>
      </c>
    </row>
    <row r="924" spans="1:2" x14ac:dyDescent="0.25">
      <c r="A924">
        <v>510435</v>
      </c>
      <c r="B924">
        <v>0</v>
      </c>
    </row>
    <row r="925" spans="1:2" x14ac:dyDescent="0.25">
      <c r="A925">
        <v>510450</v>
      </c>
      <c r="B925">
        <v>15465.32</v>
      </c>
    </row>
    <row r="926" spans="1:2" x14ac:dyDescent="0.25">
      <c r="A926">
        <v>510455</v>
      </c>
      <c r="B926">
        <v>0</v>
      </c>
    </row>
    <row r="927" spans="1:2" x14ac:dyDescent="0.25">
      <c r="A927">
        <v>5190</v>
      </c>
      <c r="B927">
        <v>5946.44</v>
      </c>
    </row>
    <row r="928" spans="1:2" x14ac:dyDescent="0.25">
      <c r="A928">
        <v>519090</v>
      </c>
      <c r="B928">
        <v>5946.44</v>
      </c>
    </row>
    <row r="929" spans="1:2" x14ac:dyDescent="0.25">
      <c r="A929">
        <v>52</v>
      </c>
      <c r="B929">
        <v>10613.23</v>
      </c>
    </row>
    <row r="930" spans="1:2" x14ac:dyDescent="0.25">
      <c r="A930">
        <v>5203</v>
      </c>
      <c r="B930">
        <v>0</v>
      </c>
    </row>
    <row r="931" spans="1:2" x14ac:dyDescent="0.25">
      <c r="A931">
        <v>5204</v>
      </c>
      <c r="B931">
        <v>0</v>
      </c>
    </row>
    <row r="932" spans="1:2" x14ac:dyDescent="0.25">
      <c r="A932">
        <v>5205</v>
      </c>
      <c r="B932">
        <v>0</v>
      </c>
    </row>
    <row r="933" spans="1:2" x14ac:dyDescent="0.25">
      <c r="A933">
        <v>5290</v>
      </c>
      <c r="B933">
        <v>10613.23</v>
      </c>
    </row>
    <row r="934" spans="1:2" x14ac:dyDescent="0.25">
      <c r="A934">
        <v>53</v>
      </c>
      <c r="B934">
        <v>0</v>
      </c>
    </row>
    <row r="935" spans="1:2" x14ac:dyDescent="0.25">
      <c r="A935">
        <v>5302</v>
      </c>
      <c r="B935">
        <v>0</v>
      </c>
    </row>
    <row r="936" spans="1:2" x14ac:dyDescent="0.25">
      <c r="A936">
        <v>5303</v>
      </c>
      <c r="B936">
        <v>0</v>
      </c>
    </row>
    <row r="937" spans="1:2" x14ac:dyDescent="0.25">
      <c r="A937">
        <v>530305</v>
      </c>
      <c r="B937">
        <v>0</v>
      </c>
    </row>
    <row r="938" spans="1:2" x14ac:dyDescent="0.25">
      <c r="A938">
        <v>530310</v>
      </c>
      <c r="B938">
        <v>0</v>
      </c>
    </row>
    <row r="939" spans="1:2" x14ac:dyDescent="0.25">
      <c r="A939">
        <v>530390</v>
      </c>
      <c r="B939">
        <v>0</v>
      </c>
    </row>
    <row r="940" spans="1:2" x14ac:dyDescent="0.25">
      <c r="A940">
        <v>5304</v>
      </c>
      <c r="B940">
        <v>0</v>
      </c>
    </row>
    <row r="941" spans="1:2" x14ac:dyDescent="0.25">
      <c r="A941">
        <v>5390</v>
      </c>
      <c r="B941">
        <v>0</v>
      </c>
    </row>
    <row r="942" spans="1:2" x14ac:dyDescent="0.25">
      <c r="A942">
        <v>54</v>
      </c>
      <c r="B942">
        <v>35312.18</v>
      </c>
    </row>
    <row r="943" spans="1:2" x14ac:dyDescent="0.25">
      <c r="A943">
        <v>5401</v>
      </c>
      <c r="B943">
        <v>0</v>
      </c>
    </row>
    <row r="944" spans="1:2" x14ac:dyDescent="0.25">
      <c r="A944">
        <v>5405</v>
      </c>
      <c r="B944">
        <v>0</v>
      </c>
    </row>
    <row r="945" spans="1:2" x14ac:dyDescent="0.25">
      <c r="A945">
        <v>5490</v>
      </c>
      <c r="B945">
        <v>35312.18</v>
      </c>
    </row>
    <row r="946" spans="1:2" x14ac:dyDescent="0.25">
      <c r="A946">
        <v>549005</v>
      </c>
      <c r="B946">
        <v>35312.18</v>
      </c>
    </row>
    <row r="947" spans="1:2" x14ac:dyDescent="0.25">
      <c r="A947">
        <v>549010</v>
      </c>
      <c r="B947">
        <v>0</v>
      </c>
    </row>
    <row r="948" spans="1:2" x14ac:dyDescent="0.25">
      <c r="A948">
        <v>55</v>
      </c>
      <c r="B948">
        <v>0</v>
      </c>
    </row>
    <row r="949" spans="1:2" x14ac:dyDescent="0.25">
      <c r="A949">
        <v>5501</v>
      </c>
      <c r="B949">
        <v>0</v>
      </c>
    </row>
    <row r="950" spans="1:2" x14ac:dyDescent="0.25">
      <c r="A950">
        <v>5503</v>
      </c>
      <c r="B950">
        <v>0</v>
      </c>
    </row>
    <row r="951" spans="1:2" x14ac:dyDescent="0.25">
      <c r="A951">
        <v>5590</v>
      </c>
      <c r="B951">
        <v>0</v>
      </c>
    </row>
    <row r="952" spans="1:2" x14ac:dyDescent="0.25">
      <c r="A952">
        <v>56</v>
      </c>
      <c r="B952">
        <v>3140.98</v>
      </c>
    </row>
    <row r="953" spans="1:2" x14ac:dyDescent="0.25">
      <c r="A953">
        <v>5601</v>
      </c>
      <c r="B953">
        <v>0</v>
      </c>
    </row>
    <row r="954" spans="1:2" x14ac:dyDescent="0.25">
      <c r="A954">
        <v>5602</v>
      </c>
      <c r="B954">
        <v>0</v>
      </c>
    </row>
    <row r="955" spans="1:2" x14ac:dyDescent="0.25">
      <c r="A955">
        <v>5603</v>
      </c>
      <c r="B955">
        <v>0</v>
      </c>
    </row>
    <row r="956" spans="1:2" x14ac:dyDescent="0.25">
      <c r="A956">
        <v>5604</v>
      </c>
      <c r="B956">
        <v>2495.69</v>
      </c>
    </row>
    <row r="957" spans="1:2" x14ac:dyDescent="0.25">
      <c r="A957">
        <v>560405</v>
      </c>
      <c r="B957">
        <v>2495.69</v>
      </c>
    </row>
    <row r="958" spans="1:2" x14ac:dyDescent="0.25">
      <c r="A958">
        <v>560410</v>
      </c>
      <c r="B958">
        <v>0</v>
      </c>
    </row>
    <row r="959" spans="1:2" x14ac:dyDescent="0.25">
      <c r="A959">
        <v>560415</v>
      </c>
      <c r="B959">
        <v>0</v>
      </c>
    </row>
    <row r="960" spans="1:2" x14ac:dyDescent="0.25">
      <c r="A960">
        <v>560420</v>
      </c>
      <c r="B960">
        <v>0</v>
      </c>
    </row>
    <row r="961" spans="1:2" x14ac:dyDescent="0.25">
      <c r="A961">
        <v>5690</v>
      </c>
      <c r="B961">
        <v>645.29</v>
      </c>
    </row>
    <row r="962" spans="1:2" x14ac:dyDescent="0.25">
      <c r="A962">
        <v>59</v>
      </c>
      <c r="B962">
        <v>30854.84</v>
      </c>
    </row>
    <row r="963" spans="1:2" x14ac:dyDescent="0.25">
      <c r="A963">
        <v>6</v>
      </c>
      <c r="B963">
        <v>0</v>
      </c>
    </row>
    <row r="964" spans="1:2" x14ac:dyDescent="0.25">
      <c r="A964">
        <v>61</v>
      </c>
      <c r="B964">
        <v>0</v>
      </c>
    </row>
    <row r="965" spans="1:2" x14ac:dyDescent="0.25">
      <c r="A965">
        <v>6190</v>
      </c>
      <c r="B965">
        <v>0</v>
      </c>
    </row>
    <row r="966" spans="1:2" x14ac:dyDescent="0.25">
      <c r="A966">
        <v>64</v>
      </c>
      <c r="B966">
        <v>0</v>
      </c>
    </row>
    <row r="967" spans="1:2" x14ac:dyDescent="0.25">
      <c r="A967">
        <v>6401</v>
      </c>
      <c r="B967">
        <v>0</v>
      </c>
    </row>
    <row r="968" spans="1:2" x14ac:dyDescent="0.25">
      <c r="A968">
        <v>640105</v>
      </c>
      <c r="B968">
        <v>0</v>
      </c>
    </row>
    <row r="969" spans="1:2" x14ac:dyDescent="0.25">
      <c r="A969">
        <v>640110</v>
      </c>
      <c r="B969">
        <v>0</v>
      </c>
    </row>
    <row r="970" spans="1:2" x14ac:dyDescent="0.25">
      <c r="A970">
        <v>6402</v>
      </c>
      <c r="B970">
        <v>0</v>
      </c>
    </row>
    <row r="971" spans="1:2" x14ac:dyDescent="0.25">
      <c r="A971">
        <v>640205</v>
      </c>
      <c r="B971">
        <v>0</v>
      </c>
    </row>
    <row r="972" spans="1:2" x14ac:dyDescent="0.25">
      <c r="A972">
        <v>640210</v>
      </c>
      <c r="B972">
        <v>0</v>
      </c>
    </row>
    <row r="973" spans="1:2" x14ac:dyDescent="0.25">
      <c r="A973">
        <v>640215</v>
      </c>
      <c r="B973">
        <v>0</v>
      </c>
    </row>
    <row r="974" spans="1:2" x14ac:dyDescent="0.25">
      <c r="A974">
        <v>640290</v>
      </c>
      <c r="B974">
        <v>0</v>
      </c>
    </row>
    <row r="975" spans="1:2" x14ac:dyDescent="0.25">
      <c r="A975">
        <v>6403</v>
      </c>
      <c r="B975">
        <v>0</v>
      </c>
    </row>
    <row r="976" spans="1:2" x14ac:dyDescent="0.25">
      <c r="A976">
        <v>640305</v>
      </c>
      <c r="B976">
        <v>0</v>
      </c>
    </row>
    <row r="977" spans="1:2" x14ac:dyDescent="0.25">
      <c r="A977">
        <v>640310</v>
      </c>
      <c r="B977">
        <v>0</v>
      </c>
    </row>
    <row r="978" spans="1:2" x14ac:dyDescent="0.25">
      <c r="A978">
        <v>640315</v>
      </c>
      <c r="B978">
        <v>0</v>
      </c>
    </row>
    <row r="979" spans="1:2" x14ac:dyDescent="0.25">
      <c r="A979">
        <v>6404</v>
      </c>
      <c r="B979">
        <v>0</v>
      </c>
    </row>
    <row r="980" spans="1:2" x14ac:dyDescent="0.25">
      <c r="A980">
        <v>640405</v>
      </c>
      <c r="B980">
        <v>0</v>
      </c>
    </row>
    <row r="981" spans="1:2" x14ac:dyDescent="0.25">
      <c r="A981">
        <v>640410</v>
      </c>
      <c r="B981">
        <v>0</v>
      </c>
    </row>
    <row r="982" spans="1:2" x14ac:dyDescent="0.25">
      <c r="A982">
        <v>640415</v>
      </c>
      <c r="B982">
        <v>0</v>
      </c>
    </row>
    <row r="983" spans="1:2" x14ac:dyDescent="0.25">
      <c r="A983">
        <v>640420</v>
      </c>
      <c r="B983">
        <v>0</v>
      </c>
    </row>
    <row r="984" spans="1:2" x14ac:dyDescent="0.25">
      <c r="A984">
        <v>640440</v>
      </c>
      <c r="B984">
        <v>0</v>
      </c>
    </row>
    <row r="985" spans="1:2" x14ac:dyDescent="0.25">
      <c r="A985">
        <v>640445</v>
      </c>
      <c r="B985">
        <v>0</v>
      </c>
    </row>
    <row r="986" spans="1:2" x14ac:dyDescent="0.25">
      <c r="A986">
        <v>6405</v>
      </c>
      <c r="B986">
        <v>0</v>
      </c>
    </row>
    <row r="987" spans="1:2" x14ac:dyDescent="0.25">
      <c r="A987">
        <v>640505</v>
      </c>
      <c r="B987">
        <v>0</v>
      </c>
    </row>
    <row r="988" spans="1:2" x14ac:dyDescent="0.25">
      <c r="A988">
        <v>640510</v>
      </c>
      <c r="B988">
        <v>0</v>
      </c>
    </row>
    <row r="989" spans="1:2" x14ac:dyDescent="0.25">
      <c r="A989">
        <v>640590</v>
      </c>
      <c r="B989">
        <v>0</v>
      </c>
    </row>
    <row r="990" spans="1:2" x14ac:dyDescent="0.25">
      <c r="A990">
        <v>6412</v>
      </c>
      <c r="B990">
        <v>0</v>
      </c>
    </row>
    <row r="991" spans="1:2" x14ac:dyDescent="0.25">
      <c r="A991">
        <v>641205</v>
      </c>
      <c r="B991">
        <v>0</v>
      </c>
    </row>
    <row r="992" spans="1:2" x14ac:dyDescent="0.25">
      <c r="A992">
        <v>641210</v>
      </c>
      <c r="B992">
        <v>0</v>
      </c>
    </row>
    <row r="993" spans="1:2" x14ac:dyDescent="0.25">
      <c r="A993">
        <v>641290</v>
      </c>
      <c r="B993">
        <v>0</v>
      </c>
    </row>
    <row r="994" spans="1:2" x14ac:dyDescent="0.25">
      <c r="A994">
        <v>6490</v>
      </c>
      <c r="B994">
        <v>0</v>
      </c>
    </row>
    <row r="995" spans="1:2" x14ac:dyDescent="0.25">
      <c r="A995">
        <v>7</v>
      </c>
      <c r="B995">
        <v>11446083.869999999</v>
      </c>
    </row>
    <row r="996" spans="1:2" x14ac:dyDescent="0.25">
      <c r="A996">
        <v>71</v>
      </c>
      <c r="B996">
        <v>394958.55</v>
      </c>
    </row>
    <row r="997" spans="1:2" x14ac:dyDescent="0.25">
      <c r="A997">
        <v>7101</v>
      </c>
      <c r="B997">
        <v>0</v>
      </c>
    </row>
    <row r="998" spans="1:2" x14ac:dyDescent="0.25">
      <c r="A998">
        <v>710105</v>
      </c>
      <c r="B998">
        <v>0</v>
      </c>
    </row>
    <row r="999" spans="1:2" x14ac:dyDescent="0.25">
      <c r="A999">
        <v>710110</v>
      </c>
      <c r="B999">
        <v>0</v>
      </c>
    </row>
    <row r="1000" spans="1:2" x14ac:dyDescent="0.25">
      <c r="A1000">
        <v>710125</v>
      </c>
      <c r="B1000">
        <v>0</v>
      </c>
    </row>
    <row r="1001" spans="1:2" x14ac:dyDescent="0.25">
      <c r="A1001">
        <v>710190</v>
      </c>
      <c r="B1001">
        <v>0</v>
      </c>
    </row>
    <row r="1002" spans="1:2" x14ac:dyDescent="0.25">
      <c r="A1002">
        <v>7102</v>
      </c>
      <c r="B1002">
        <v>0</v>
      </c>
    </row>
    <row r="1003" spans="1:2" x14ac:dyDescent="0.25">
      <c r="A1003">
        <v>710205</v>
      </c>
      <c r="B1003">
        <v>0</v>
      </c>
    </row>
    <row r="1004" spans="1:2" x14ac:dyDescent="0.25">
      <c r="A1004">
        <v>710210</v>
      </c>
      <c r="B1004">
        <v>0</v>
      </c>
    </row>
    <row r="1005" spans="1:2" x14ac:dyDescent="0.25">
      <c r="A1005">
        <v>710215</v>
      </c>
      <c r="B1005">
        <v>0</v>
      </c>
    </row>
    <row r="1006" spans="1:2" x14ac:dyDescent="0.25">
      <c r="A1006">
        <v>710220</v>
      </c>
      <c r="B1006">
        <v>0</v>
      </c>
    </row>
    <row r="1007" spans="1:2" x14ac:dyDescent="0.25">
      <c r="A1007">
        <v>710225</v>
      </c>
      <c r="B1007">
        <v>0</v>
      </c>
    </row>
    <row r="1008" spans="1:2" x14ac:dyDescent="0.25">
      <c r="A1008">
        <v>710230</v>
      </c>
      <c r="B1008">
        <v>0</v>
      </c>
    </row>
    <row r="1009" spans="1:2" x14ac:dyDescent="0.25">
      <c r="A1009">
        <v>710235</v>
      </c>
      <c r="B1009">
        <v>0</v>
      </c>
    </row>
    <row r="1010" spans="1:2" x14ac:dyDescent="0.25">
      <c r="A1010">
        <v>710240</v>
      </c>
      <c r="B1010">
        <v>0</v>
      </c>
    </row>
    <row r="1011" spans="1:2" x14ac:dyDescent="0.25">
      <c r="A1011">
        <v>710260</v>
      </c>
      <c r="B1011">
        <v>0</v>
      </c>
    </row>
    <row r="1012" spans="1:2" x14ac:dyDescent="0.25">
      <c r="A1012">
        <v>710261</v>
      </c>
      <c r="B1012">
        <v>0</v>
      </c>
    </row>
    <row r="1013" spans="1:2" x14ac:dyDescent="0.25">
      <c r="A1013">
        <v>710265</v>
      </c>
      <c r="B1013">
        <v>0</v>
      </c>
    </row>
    <row r="1014" spans="1:2" x14ac:dyDescent="0.25">
      <c r="A1014">
        <v>710270</v>
      </c>
      <c r="B1014">
        <v>0</v>
      </c>
    </row>
    <row r="1015" spans="1:2" x14ac:dyDescent="0.25">
      <c r="A1015">
        <v>710275</v>
      </c>
      <c r="B1015">
        <v>0</v>
      </c>
    </row>
    <row r="1016" spans="1:2" x14ac:dyDescent="0.25">
      <c r="A1016">
        <v>710280</v>
      </c>
      <c r="B1016">
        <v>0</v>
      </c>
    </row>
    <row r="1017" spans="1:2" x14ac:dyDescent="0.25">
      <c r="A1017">
        <v>710290</v>
      </c>
      <c r="B1017">
        <v>0</v>
      </c>
    </row>
    <row r="1018" spans="1:2" x14ac:dyDescent="0.25">
      <c r="A1018">
        <v>7103</v>
      </c>
      <c r="B1018">
        <v>168223.6</v>
      </c>
    </row>
    <row r="1019" spans="1:2" x14ac:dyDescent="0.25">
      <c r="A1019">
        <v>710305</v>
      </c>
      <c r="B1019">
        <v>0</v>
      </c>
    </row>
    <row r="1020" spans="1:2" x14ac:dyDescent="0.25">
      <c r="A1020">
        <v>710310</v>
      </c>
      <c r="B1020">
        <v>168120.1</v>
      </c>
    </row>
    <row r="1021" spans="1:2" x14ac:dyDescent="0.25">
      <c r="A1021">
        <v>710320</v>
      </c>
      <c r="B1021">
        <v>103.5</v>
      </c>
    </row>
    <row r="1022" spans="1:2" x14ac:dyDescent="0.25">
      <c r="A1022">
        <v>710325</v>
      </c>
      <c r="B1022">
        <v>0</v>
      </c>
    </row>
    <row r="1023" spans="1:2" x14ac:dyDescent="0.25">
      <c r="A1023">
        <v>710330</v>
      </c>
      <c r="B1023">
        <v>0</v>
      </c>
    </row>
    <row r="1024" spans="1:2" x14ac:dyDescent="0.25">
      <c r="A1024">
        <v>7104</v>
      </c>
      <c r="B1024">
        <v>0</v>
      </c>
    </row>
    <row r="1025" spans="1:2" x14ac:dyDescent="0.25">
      <c r="A1025">
        <v>710405</v>
      </c>
      <c r="B1025">
        <v>0</v>
      </c>
    </row>
    <row r="1026" spans="1:2" x14ac:dyDescent="0.25">
      <c r="A1026">
        <v>710410</v>
      </c>
      <c r="B1026">
        <v>0</v>
      </c>
    </row>
    <row r="1027" spans="1:2" x14ac:dyDescent="0.25">
      <c r="A1027">
        <v>7105</v>
      </c>
      <c r="B1027">
        <v>0</v>
      </c>
    </row>
    <row r="1028" spans="1:2" x14ac:dyDescent="0.25">
      <c r="A1028">
        <v>710510</v>
      </c>
      <c r="B1028">
        <v>0</v>
      </c>
    </row>
    <row r="1029" spans="1:2" x14ac:dyDescent="0.25">
      <c r="A1029">
        <v>710535</v>
      </c>
      <c r="B1029">
        <v>0</v>
      </c>
    </row>
    <row r="1030" spans="1:2" x14ac:dyDescent="0.25">
      <c r="A1030">
        <v>7106</v>
      </c>
      <c r="B1030">
        <v>0</v>
      </c>
    </row>
    <row r="1031" spans="1:2" x14ac:dyDescent="0.25">
      <c r="A1031">
        <v>710605</v>
      </c>
      <c r="B1031">
        <v>0</v>
      </c>
    </row>
    <row r="1032" spans="1:2" x14ac:dyDescent="0.25">
      <c r="A1032">
        <v>710610</v>
      </c>
      <c r="B1032">
        <v>0</v>
      </c>
    </row>
    <row r="1033" spans="1:2" x14ac:dyDescent="0.25">
      <c r="A1033">
        <v>710620</v>
      </c>
      <c r="B1033">
        <v>0</v>
      </c>
    </row>
    <row r="1034" spans="1:2" x14ac:dyDescent="0.25">
      <c r="A1034">
        <v>710625</v>
      </c>
      <c r="B1034">
        <v>0</v>
      </c>
    </row>
    <row r="1035" spans="1:2" x14ac:dyDescent="0.25">
      <c r="A1035">
        <v>710630</v>
      </c>
      <c r="B1035">
        <v>0</v>
      </c>
    </row>
    <row r="1036" spans="1:2" x14ac:dyDescent="0.25">
      <c r="A1036">
        <v>710635</v>
      </c>
      <c r="B1036">
        <v>0</v>
      </c>
    </row>
    <row r="1037" spans="1:2" x14ac:dyDescent="0.25">
      <c r="A1037">
        <v>7107</v>
      </c>
      <c r="B1037">
        <v>141068.18</v>
      </c>
    </row>
    <row r="1038" spans="1:2" x14ac:dyDescent="0.25">
      <c r="A1038">
        <v>710705</v>
      </c>
      <c r="B1038">
        <v>0</v>
      </c>
    </row>
    <row r="1039" spans="1:2" x14ac:dyDescent="0.25">
      <c r="A1039">
        <v>710710</v>
      </c>
      <c r="B1039">
        <v>3769.83</v>
      </c>
    </row>
    <row r="1040" spans="1:2" x14ac:dyDescent="0.25">
      <c r="A1040">
        <v>710715</v>
      </c>
      <c r="B1040">
        <v>0</v>
      </c>
    </row>
    <row r="1041" spans="1:2" x14ac:dyDescent="0.25">
      <c r="A1041">
        <v>710720</v>
      </c>
      <c r="B1041">
        <v>137298.35</v>
      </c>
    </row>
    <row r="1042" spans="1:2" x14ac:dyDescent="0.25">
      <c r="A1042">
        <v>710740</v>
      </c>
      <c r="B1042">
        <v>0</v>
      </c>
    </row>
    <row r="1043" spans="1:2" x14ac:dyDescent="0.25">
      <c r="A1043">
        <v>710741</v>
      </c>
      <c r="B1043">
        <v>0</v>
      </c>
    </row>
    <row r="1044" spans="1:2" x14ac:dyDescent="0.25">
      <c r="A1044">
        <v>710745</v>
      </c>
      <c r="B1044">
        <v>0</v>
      </c>
    </row>
    <row r="1045" spans="1:2" x14ac:dyDescent="0.25">
      <c r="A1045">
        <v>710750</v>
      </c>
      <c r="B1045">
        <v>0</v>
      </c>
    </row>
    <row r="1046" spans="1:2" x14ac:dyDescent="0.25">
      <c r="A1046">
        <v>710755</v>
      </c>
      <c r="B1046">
        <v>0</v>
      </c>
    </row>
    <row r="1047" spans="1:2" x14ac:dyDescent="0.25">
      <c r="A1047">
        <v>710760</v>
      </c>
      <c r="B1047">
        <v>0</v>
      </c>
    </row>
    <row r="1048" spans="1:2" x14ac:dyDescent="0.25">
      <c r="A1048">
        <v>710790</v>
      </c>
      <c r="B1048">
        <v>0</v>
      </c>
    </row>
    <row r="1049" spans="1:2" x14ac:dyDescent="0.25">
      <c r="A1049">
        <v>7108</v>
      </c>
      <c r="B1049">
        <v>0</v>
      </c>
    </row>
    <row r="1050" spans="1:2" x14ac:dyDescent="0.25">
      <c r="A1050">
        <v>710805</v>
      </c>
      <c r="B1050">
        <v>0</v>
      </c>
    </row>
    <row r="1051" spans="1:2" x14ac:dyDescent="0.25">
      <c r="A1051">
        <v>710810</v>
      </c>
      <c r="B1051">
        <v>0</v>
      </c>
    </row>
    <row r="1052" spans="1:2" x14ac:dyDescent="0.25">
      <c r="A1052">
        <v>7109</v>
      </c>
      <c r="B1052">
        <v>85666.77</v>
      </c>
    </row>
    <row r="1053" spans="1:2" x14ac:dyDescent="0.25">
      <c r="A1053">
        <v>710905</v>
      </c>
      <c r="B1053">
        <v>0</v>
      </c>
    </row>
    <row r="1054" spans="1:2" x14ac:dyDescent="0.25">
      <c r="A1054">
        <v>710910</v>
      </c>
      <c r="B1054">
        <v>708.72</v>
      </c>
    </row>
    <row r="1055" spans="1:2" x14ac:dyDescent="0.25">
      <c r="A1055">
        <v>710915</v>
      </c>
      <c r="B1055">
        <v>0</v>
      </c>
    </row>
    <row r="1056" spans="1:2" x14ac:dyDescent="0.25">
      <c r="A1056">
        <v>710920</v>
      </c>
      <c r="B1056">
        <v>49674.76</v>
      </c>
    </row>
    <row r="1057" spans="1:2" x14ac:dyDescent="0.25">
      <c r="A1057">
        <v>710940</v>
      </c>
      <c r="B1057">
        <v>0</v>
      </c>
    </row>
    <row r="1058" spans="1:2" x14ac:dyDescent="0.25">
      <c r="A1058">
        <v>710941</v>
      </c>
      <c r="B1058">
        <v>0</v>
      </c>
    </row>
    <row r="1059" spans="1:2" x14ac:dyDescent="0.25">
      <c r="A1059">
        <v>710945</v>
      </c>
      <c r="B1059">
        <v>0</v>
      </c>
    </row>
    <row r="1060" spans="1:2" x14ac:dyDescent="0.25">
      <c r="A1060">
        <v>710950</v>
      </c>
      <c r="B1060">
        <v>0</v>
      </c>
    </row>
    <row r="1061" spans="1:2" x14ac:dyDescent="0.25">
      <c r="A1061">
        <v>710990</v>
      </c>
      <c r="B1061">
        <v>35283.29</v>
      </c>
    </row>
    <row r="1062" spans="1:2" x14ac:dyDescent="0.25">
      <c r="A1062">
        <v>7111</v>
      </c>
      <c r="B1062">
        <v>0</v>
      </c>
    </row>
    <row r="1063" spans="1:2" x14ac:dyDescent="0.25">
      <c r="A1063">
        <v>711105</v>
      </c>
      <c r="B1063">
        <v>0</v>
      </c>
    </row>
    <row r="1064" spans="1:2" x14ac:dyDescent="0.25">
      <c r="A1064">
        <v>711110</v>
      </c>
      <c r="B1064">
        <v>0</v>
      </c>
    </row>
    <row r="1065" spans="1:2" x14ac:dyDescent="0.25">
      <c r="A1065">
        <v>711115</v>
      </c>
      <c r="B1065">
        <v>0</v>
      </c>
    </row>
    <row r="1066" spans="1:2" x14ac:dyDescent="0.25">
      <c r="A1066">
        <v>711120</v>
      </c>
      <c r="B1066">
        <v>0</v>
      </c>
    </row>
    <row r="1067" spans="1:2" x14ac:dyDescent="0.25">
      <c r="A1067">
        <v>7117</v>
      </c>
      <c r="B1067">
        <v>0</v>
      </c>
    </row>
    <row r="1068" spans="1:2" x14ac:dyDescent="0.25">
      <c r="A1068">
        <v>711710</v>
      </c>
      <c r="B1068">
        <v>0</v>
      </c>
    </row>
    <row r="1069" spans="1:2" x14ac:dyDescent="0.25">
      <c r="A1069">
        <v>711720</v>
      </c>
      <c r="B1069">
        <v>0</v>
      </c>
    </row>
    <row r="1070" spans="1:2" x14ac:dyDescent="0.25">
      <c r="A1070">
        <v>711730</v>
      </c>
      <c r="B1070">
        <v>0</v>
      </c>
    </row>
    <row r="1071" spans="1:2" x14ac:dyDescent="0.25">
      <c r="A1071">
        <v>711735</v>
      </c>
      <c r="B1071">
        <v>0</v>
      </c>
    </row>
    <row r="1072" spans="1:2" x14ac:dyDescent="0.25">
      <c r="A1072">
        <v>711740</v>
      </c>
      <c r="B1072">
        <v>0</v>
      </c>
    </row>
    <row r="1073" spans="1:2" x14ac:dyDescent="0.25">
      <c r="A1073">
        <v>711745</v>
      </c>
      <c r="B1073">
        <v>0</v>
      </c>
    </row>
    <row r="1074" spans="1:2" x14ac:dyDescent="0.25">
      <c r="A1074">
        <v>7190</v>
      </c>
      <c r="B1074">
        <v>0</v>
      </c>
    </row>
    <row r="1075" spans="1:2" x14ac:dyDescent="0.25">
      <c r="A1075">
        <v>719005</v>
      </c>
      <c r="B1075">
        <v>0</v>
      </c>
    </row>
    <row r="1076" spans="1:2" x14ac:dyDescent="0.25">
      <c r="A1076">
        <v>719010</v>
      </c>
      <c r="B1076">
        <v>0</v>
      </c>
    </row>
    <row r="1077" spans="1:2" x14ac:dyDescent="0.25">
      <c r="A1077">
        <v>719015</v>
      </c>
      <c r="B1077">
        <v>0</v>
      </c>
    </row>
    <row r="1078" spans="1:2" x14ac:dyDescent="0.25">
      <c r="A1078">
        <v>719020</v>
      </c>
      <c r="B1078">
        <v>0</v>
      </c>
    </row>
    <row r="1079" spans="1:2" x14ac:dyDescent="0.25">
      <c r="A1079">
        <v>719025</v>
      </c>
      <c r="B1079">
        <v>0</v>
      </c>
    </row>
    <row r="1080" spans="1:2" x14ac:dyDescent="0.25">
      <c r="A1080">
        <v>719035</v>
      </c>
      <c r="B1080">
        <v>0</v>
      </c>
    </row>
    <row r="1081" spans="1:2" x14ac:dyDescent="0.25">
      <c r="A1081">
        <v>719050</v>
      </c>
      <c r="B1081">
        <v>0</v>
      </c>
    </row>
    <row r="1082" spans="1:2" x14ac:dyDescent="0.25">
      <c r="A1082">
        <v>719090</v>
      </c>
      <c r="B1082">
        <v>0</v>
      </c>
    </row>
    <row r="1083" spans="1:2" x14ac:dyDescent="0.25">
      <c r="A1083">
        <v>74</v>
      </c>
      <c r="B1083">
        <v>11051125.32</v>
      </c>
    </row>
    <row r="1084" spans="1:2" x14ac:dyDescent="0.25">
      <c r="A1084">
        <v>7401</v>
      </c>
      <c r="B1084">
        <v>11011777.880000001</v>
      </c>
    </row>
    <row r="1085" spans="1:2" x14ac:dyDescent="0.25">
      <c r="A1085">
        <v>740105</v>
      </c>
      <c r="B1085">
        <v>2168618</v>
      </c>
    </row>
    <row r="1086" spans="1:2" x14ac:dyDescent="0.25">
      <c r="A1086">
        <v>740110</v>
      </c>
      <c r="B1086">
        <v>8843159.8800000008</v>
      </c>
    </row>
    <row r="1087" spans="1:2" x14ac:dyDescent="0.25">
      <c r="A1087">
        <v>740115</v>
      </c>
      <c r="B1087">
        <v>0</v>
      </c>
    </row>
    <row r="1088" spans="1:2" x14ac:dyDescent="0.25">
      <c r="A1088">
        <v>740120</v>
      </c>
      <c r="B1088">
        <v>0</v>
      </c>
    </row>
    <row r="1089" spans="1:2" x14ac:dyDescent="0.25">
      <c r="A1089">
        <v>740125</v>
      </c>
      <c r="B1089">
        <v>0</v>
      </c>
    </row>
    <row r="1090" spans="1:2" x14ac:dyDescent="0.25">
      <c r="A1090">
        <v>740130</v>
      </c>
      <c r="B1090">
        <v>0</v>
      </c>
    </row>
    <row r="1091" spans="1:2" x14ac:dyDescent="0.25">
      <c r="A1091">
        <v>740135</v>
      </c>
      <c r="B1091">
        <v>0</v>
      </c>
    </row>
    <row r="1092" spans="1:2" x14ac:dyDescent="0.25">
      <c r="A1092">
        <v>740140</v>
      </c>
      <c r="B1092">
        <v>0</v>
      </c>
    </row>
    <row r="1093" spans="1:2" x14ac:dyDescent="0.25">
      <c r="A1093">
        <v>740150</v>
      </c>
      <c r="B1093">
        <v>0</v>
      </c>
    </row>
    <row r="1094" spans="1:2" x14ac:dyDescent="0.25">
      <c r="A1094">
        <v>740160</v>
      </c>
      <c r="B1094">
        <v>0</v>
      </c>
    </row>
    <row r="1095" spans="1:2" x14ac:dyDescent="0.25">
      <c r="A1095">
        <v>740170</v>
      </c>
      <c r="B1095">
        <v>0</v>
      </c>
    </row>
    <row r="1096" spans="1:2" x14ac:dyDescent="0.25">
      <c r="A1096">
        <v>740175</v>
      </c>
      <c r="B1096">
        <v>0</v>
      </c>
    </row>
    <row r="1097" spans="1:2" x14ac:dyDescent="0.25">
      <c r="A1097">
        <v>740180</v>
      </c>
      <c r="B1097">
        <v>0</v>
      </c>
    </row>
    <row r="1098" spans="1:2" x14ac:dyDescent="0.25">
      <c r="A1098">
        <v>740185</v>
      </c>
      <c r="B1098">
        <v>0</v>
      </c>
    </row>
    <row r="1099" spans="1:2" x14ac:dyDescent="0.25">
      <c r="A1099">
        <v>7402</v>
      </c>
      <c r="B1099">
        <v>0</v>
      </c>
    </row>
    <row r="1100" spans="1:2" x14ac:dyDescent="0.25">
      <c r="A1100">
        <v>740205</v>
      </c>
      <c r="B1100">
        <v>0</v>
      </c>
    </row>
    <row r="1101" spans="1:2" x14ac:dyDescent="0.25">
      <c r="A1101">
        <v>740215</v>
      </c>
      <c r="B1101">
        <v>0</v>
      </c>
    </row>
    <row r="1102" spans="1:2" x14ac:dyDescent="0.25">
      <c r="A1102">
        <v>740225</v>
      </c>
      <c r="B1102">
        <v>0</v>
      </c>
    </row>
    <row r="1103" spans="1:2" x14ac:dyDescent="0.25">
      <c r="A1103">
        <v>740230</v>
      </c>
      <c r="B1103">
        <v>0</v>
      </c>
    </row>
    <row r="1104" spans="1:2" x14ac:dyDescent="0.25">
      <c r="A1104">
        <v>740235</v>
      </c>
      <c r="B1104">
        <v>0</v>
      </c>
    </row>
    <row r="1105" spans="1:2" x14ac:dyDescent="0.25">
      <c r="A1105">
        <v>740245</v>
      </c>
      <c r="B1105">
        <v>0</v>
      </c>
    </row>
    <row r="1106" spans="1:2" x14ac:dyDescent="0.25">
      <c r="A1106">
        <v>740250</v>
      </c>
      <c r="B1106">
        <v>0</v>
      </c>
    </row>
    <row r="1107" spans="1:2" x14ac:dyDescent="0.25">
      <c r="A1107">
        <v>7403</v>
      </c>
      <c r="B1107">
        <v>0</v>
      </c>
    </row>
    <row r="1108" spans="1:2" x14ac:dyDescent="0.25">
      <c r="A1108">
        <v>740305</v>
      </c>
      <c r="B1108">
        <v>0</v>
      </c>
    </row>
    <row r="1109" spans="1:2" x14ac:dyDescent="0.25">
      <c r="A1109">
        <v>740315</v>
      </c>
      <c r="B1109">
        <v>0</v>
      </c>
    </row>
    <row r="1110" spans="1:2" x14ac:dyDescent="0.25">
      <c r="A1110">
        <v>740325</v>
      </c>
      <c r="B1110">
        <v>0</v>
      </c>
    </row>
    <row r="1111" spans="1:2" x14ac:dyDescent="0.25">
      <c r="A1111">
        <v>740330</v>
      </c>
      <c r="B1111">
        <v>0</v>
      </c>
    </row>
    <row r="1112" spans="1:2" x14ac:dyDescent="0.25">
      <c r="A1112">
        <v>740335</v>
      </c>
      <c r="B1112">
        <v>0</v>
      </c>
    </row>
    <row r="1113" spans="1:2" x14ac:dyDescent="0.25">
      <c r="A1113">
        <v>740345</v>
      </c>
      <c r="B1113">
        <v>0</v>
      </c>
    </row>
    <row r="1114" spans="1:2" x14ac:dyDescent="0.25">
      <c r="A1114">
        <v>740350</v>
      </c>
      <c r="B1114">
        <v>0</v>
      </c>
    </row>
    <row r="1115" spans="1:2" x14ac:dyDescent="0.25">
      <c r="A1115">
        <v>7404</v>
      </c>
      <c r="B1115">
        <v>0</v>
      </c>
    </row>
    <row r="1116" spans="1:2" x14ac:dyDescent="0.25">
      <c r="A1116">
        <v>740405</v>
      </c>
      <c r="B1116">
        <v>0</v>
      </c>
    </row>
    <row r="1117" spans="1:2" x14ac:dyDescent="0.25">
      <c r="A1117">
        <v>740410</v>
      </c>
      <c r="B1117">
        <v>0</v>
      </c>
    </row>
    <row r="1118" spans="1:2" x14ac:dyDescent="0.25">
      <c r="A1118">
        <v>7405</v>
      </c>
      <c r="B1118">
        <v>0</v>
      </c>
    </row>
    <row r="1119" spans="1:2" x14ac:dyDescent="0.25">
      <c r="A1119">
        <v>740505</v>
      </c>
      <c r="B1119">
        <v>0</v>
      </c>
    </row>
    <row r="1120" spans="1:2" x14ac:dyDescent="0.25">
      <c r="A1120">
        <v>740510</v>
      </c>
      <c r="B1120">
        <v>0</v>
      </c>
    </row>
    <row r="1121" spans="1:2" x14ac:dyDescent="0.25">
      <c r="A1121">
        <v>7406</v>
      </c>
      <c r="B1121">
        <v>0</v>
      </c>
    </row>
    <row r="1122" spans="1:2" x14ac:dyDescent="0.25">
      <c r="A1122">
        <v>740605</v>
      </c>
      <c r="B1122">
        <v>0</v>
      </c>
    </row>
    <row r="1123" spans="1:2" x14ac:dyDescent="0.25">
      <c r="A1123">
        <v>740610</v>
      </c>
      <c r="B1123">
        <v>0</v>
      </c>
    </row>
    <row r="1124" spans="1:2" x14ac:dyDescent="0.25">
      <c r="A1124">
        <v>740620</v>
      </c>
      <c r="B1124">
        <v>0</v>
      </c>
    </row>
    <row r="1125" spans="1:2" x14ac:dyDescent="0.25">
      <c r="A1125">
        <v>740625</v>
      </c>
      <c r="B1125">
        <v>0</v>
      </c>
    </row>
    <row r="1126" spans="1:2" x14ac:dyDescent="0.25">
      <c r="A1126">
        <v>740630</v>
      </c>
      <c r="B1126">
        <v>0</v>
      </c>
    </row>
    <row r="1127" spans="1:2" x14ac:dyDescent="0.25">
      <c r="A1127">
        <v>740635</v>
      </c>
      <c r="B1127">
        <v>0</v>
      </c>
    </row>
    <row r="1128" spans="1:2" x14ac:dyDescent="0.25">
      <c r="A1128">
        <v>7407</v>
      </c>
      <c r="B1128">
        <v>0</v>
      </c>
    </row>
    <row r="1129" spans="1:2" x14ac:dyDescent="0.25">
      <c r="A1129">
        <v>740705</v>
      </c>
      <c r="B1129">
        <v>0</v>
      </c>
    </row>
    <row r="1130" spans="1:2" x14ac:dyDescent="0.25">
      <c r="A1130">
        <v>740710</v>
      </c>
      <c r="B1130">
        <v>0</v>
      </c>
    </row>
    <row r="1131" spans="1:2" x14ac:dyDescent="0.25">
      <c r="A1131">
        <v>740715</v>
      </c>
      <c r="B1131">
        <v>0</v>
      </c>
    </row>
    <row r="1132" spans="1:2" x14ac:dyDescent="0.25">
      <c r="A1132">
        <v>740725</v>
      </c>
      <c r="B1132">
        <v>0</v>
      </c>
    </row>
    <row r="1133" spans="1:2" x14ac:dyDescent="0.25">
      <c r="A1133">
        <v>740730</v>
      </c>
      <c r="B1133">
        <v>0</v>
      </c>
    </row>
    <row r="1134" spans="1:2" x14ac:dyDescent="0.25">
      <c r="A1134">
        <v>7409</v>
      </c>
      <c r="B1134">
        <v>0</v>
      </c>
    </row>
    <row r="1135" spans="1:2" x14ac:dyDescent="0.25">
      <c r="A1135">
        <v>740905</v>
      </c>
      <c r="B1135">
        <v>0</v>
      </c>
    </row>
    <row r="1136" spans="1:2" x14ac:dyDescent="0.25">
      <c r="A1136">
        <v>740910</v>
      </c>
      <c r="B1136">
        <v>0</v>
      </c>
    </row>
    <row r="1137" spans="1:2" x14ac:dyDescent="0.25">
      <c r="A1137">
        <v>740915</v>
      </c>
      <c r="B1137">
        <v>0</v>
      </c>
    </row>
    <row r="1138" spans="1:2" x14ac:dyDescent="0.25">
      <c r="A1138">
        <v>740920</v>
      </c>
      <c r="B1138">
        <v>0</v>
      </c>
    </row>
    <row r="1139" spans="1:2" x14ac:dyDescent="0.25">
      <c r="A1139">
        <v>740990</v>
      </c>
      <c r="B1139">
        <v>0</v>
      </c>
    </row>
    <row r="1140" spans="1:2" x14ac:dyDescent="0.25">
      <c r="A1140">
        <v>7411</v>
      </c>
      <c r="B1140">
        <v>0</v>
      </c>
    </row>
    <row r="1141" spans="1:2" x14ac:dyDescent="0.25">
      <c r="A1141">
        <v>741105</v>
      </c>
      <c r="B1141">
        <v>0</v>
      </c>
    </row>
    <row r="1142" spans="1:2" x14ac:dyDescent="0.25">
      <c r="A1142">
        <v>741115</v>
      </c>
      <c r="B1142">
        <v>0</v>
      </c>
    </row>
    <row r="1143" spans="1:2" x14ac:dyDescent="0.25">
      <c r="A1143">
        <v>741120</v>
      </c>
      <c r="B1143">
        <v>0</v>
      </c>
    </row>
    <row r="1144" spans="1:2" x14ac:dyDescent="0.25">
      <c r="A1144">
        <v>741125</v>
      </c>
      <c r="B1144">
        <v>0</v>
      </c>
    </row>
    <row r="1145" spans="1:2" x14ac:dyDescent="0.25">
      <c r="A1145">
        <v>741130</v>
      </c>
      <c r="B1145">
        <v>0</v>
      </c>
    </row>
    <row r="1146" spans="1:2" x14ac:dyDescent="0.25">
      <c r="A1146">
        <v>741135</v>
      </c>
      <c r="B1146">
        <v>0</v>
      </c>
    </row>
    <row r="1147" spans="1:2" x14ac:dyDescent="0.25">
      <c r="A1147">
        <v>741140</v>
      </c>
      <c r="B1147">
        <v>0</v>
      </c>
    </row>
    <row r="1148" spans="1:2" x14ac:dyDescent="0.25">
      <c r="A1148">
        <v>7414</v>
      </c>
      <c r="B1148">
        <v>39347.440000000002</v>
      </c>
    </row>
    <row r="1149" spans="1:2" x14ac:dyDescent="0.25">
      <c r="A1149">
        <v>741401</v>
      </c>
      <c r="B1149">
        <v>0</v>
      </c>
    </row>
    <row r="1150" spans="1:2" x14ac:dyDescent="0.25">
      <c r="A1150">
        <v>741402</v>
      </c>
      <c r="B1150">
        <v>0</v>
      </c>
    </row>
    <row r="1151" spans="1:2" x14ac:dyDescent="0.25">
      <c r="A1151">
        <v>741403</v>
      </c>
      <c r="B1151">
        <v>0</v>
      </c>
    </row>
    <row r="1152" spans="1:2" x14ac:dyDescent="0.25">
      <c r="A1152">
        <v>741404</v>
      </c>
      <c r="B1152">
        <v>0</v>
      </c>
    </row>
    <row r="1153" spans="1:2" x14ac:dyDescent="0.25">
      <c r="A1153">
        <v>741409</v>
      </c>
      <c r="B1153">
        <v>0</v>
      </c>
    </row>
    <row r="1154" spans="1:2" x14ac:dyDescent="0.25">
      <c r="A1154">
        <v>741410</v>
      </c>
      <c r="B1154">
        <v>0</v>
      </c>
    </row>
    <row r="1155" spans="1:2" x14ac:dyDescent="0.25">
      <c r="A1155">
        <v>741411</v>
      </c>
      <c r="B1155">
        <v>0</v>
      </c>
    </row>
    <row r="1156" spans="1:2" x14ac:dyDescent="0.25">
      <c r="A1156">
        <v>741412</v>
      </c>
      <c r="B1156">
        <v>0</v>
      </c>
    </row>
    <row r="1157" spans="1:2" x14ac:dyDescent="0.25">
      <c r="A1157">
        <v>741415</v>
      </c>
      <c r="B1157">
        <v>0</v>
      </c>
    </row>
    <row r="1158" spans="1:2" x14ac:dyDescent="0.25">
      <c r="A1158">
        <v>741416</v>
      </c>
      <c r="B1158">
        <v>0</v>
      </c>
    </row>
    <row r="1159" spans="1:2" x14ac:dyDescent="0.25">
      <c r="A1159">
        <v>741417</v>
      </c>
      <c r="B1159">
        <v>0</v>
      </c>
    </row>
    <row r="1160" spans="1:2" x14ac:dyDescent="0.25">
      <c r="A1160">
        <v>741418</v>
      </c>
      <c r="B1160">
        <v>0</v>
      </c>
    </row>
    <row r="1161" spans="1:2" x14ac:dyDescent="0.25">
      <c r="A1161">
        <v>741419</v>
      </c>
      <c r="B1161">
        <v>0</v>
      </c>
    </row>
    <row r="1162" spans="1:2" x14ac:dyDescent="0.25">
      <c r="A1162">
        <v>741420</v>
      </c>
      <c r="B1162">
        <v>0</v>
      </c>
    </row>
    <row r="1163" spans="1:2" x14ac:dyDescent="0.25">
      <c r="A1163">
        <v>741421</v>
      </c>
      <c r="B1163">
        <v>0</v>
      </c>
    </row>
    <row r="1164" spans="1:2" x14ac:dyDescent="0.25">
      <c r="A1164">
        <v>741422</v>
      </c>
      <c r="B1164">
        <v>0</v>
      </c>
    </row>
    <row r="1165" spans="1:2" x14ac:dyDescent="0.25">
      <c r="A1165">
        <v>741423</v>
      </c>
      <c r="B1165">
        <v>39347.440000000002</v>
      </c>
    </row>
    <row r="1166" spans="1:2" x14ac:dyDescent="0.25">
      <c r="A1166">
        <v>741426</v>
      </c>
      <c r="B1166">
        <v>0</v>
      </c>
    </row>
    <row r="1167" spans="1:2" x14ac:dyDescent="0.25">
      <c r="A1167">
        <v>741428</v>
      </c>
      <c r="B1167">
        <v>0</v>
      </c>
    </row>
    <row r="1168" spans="1:2" x14ac:dyDescent="0.25">
      <c r="A1168">
        <v>741429</v>
      </c>
      <c r="B1168">
        <v>0</v>
      </c>
    </row>
    <row r="1169" spans="1:2" x14ac:dyDescent="0.25">
      <c r="A1169">
        <v>741431</v>
      </c>
      <c r="B1169">
        <v>0</v>
      </c>
    </row>
    <row r="1170" spans="1:2" x14ac:dyDescent="0.25">
      <c r="A1170">
        <v>741432</v>
      </c>
      <c r="B1170">
        <v>0</v>
      </c>
    </row>
    <row r="1171" spans="1:2" x14ac:dyDescent="0.25">
      <c r="A1171">
        <v>741435</v>
      </c>
      <c r="B1171">
        <v>0</v>
      </c>
    </row>
    <row r="1172" spans="1:2" x14ac:dyDescent="0.25">
      <c r="A1172">
        <v>741436</v>
      </c>
      <c r="B1172">
        <v>0</v>
      </c>
    </row>
    <row r="1173" spans="1:2" x14ac:dyDescent="0.25">
      <c r="A1173">
        <v>741440</v>
      </c>
      <c r="B1173">
        <v>0</v>
      </c>
    </row>
    <row r="1174" spans="1:2" x14ac:dyDescent="0.25">
      <c r="A1174">
        <v>741441</v>
      </c>
      <c r="B1174">
        <v>0</v>
      </c>
    </row>
    <row r="1175" spans="1:2" x14ac:dyDescent="0.25">
      <c r="A1175">
        <v>7415</v>
      </c>
      <c r="B1175">
        <v>0</v>
      </c>
    </row>
    <row r="1176" spans="1:2" x14ac:dyDescent="0.25">
      <c r="A1176">
        <v>741505</v>
      </c>
      <c r="B1176">
        <v>0</v>
      </c>
    </row>
    <row r="1177" spans="1:2" x14ac:dyDescent="0.25">
      <c r="A1177">
        <v>741510</v>
      </c>
      <c r="B1177">
        <v>0</v>
      </c>
    </row>
    <row r="1178" spans="1:2" x14ac:dyDescent="0.25">
      <c r="A1178">
        <v>741515</v>
      </c>
      <c r="B1178">
        <v>0</v>
      </c>
    </row>
    <row r="1179" spans="1:2" x14ac:dyDescent="0.25">
      <c r="A1179">
        <v>741520</v>
      </c>
      <c r="B1179">
        <v>0</v>
      </c>
    </row>
    <row r="1180" spans="1:2" x14ac:dyDescent="0.25">
      <c r="A1180">
        <v>741540</v>
      </c>
      <c r="B1180">
        <v>0</v>
      </c>
    </row>
    <row r="1181" spans="1:2" x14ac:dyDescent="0.25">
      <c r="A1181">
        <v>741545</v>
      </c>
      <c r="B1181">
        <v>0</v>
      </c>
    </row>
    <row r="1182" spans="1:2" x14ac:dyDescent="0.25">
      <c r="A1182">
        <v>7417</v>
      </c>
      <c r="B1182">
        <v>0</v>
      </c>
    </row>
    <row r="1183" spans="1:2" x14ac:dyDescent="0.25">
      <c r="A1183">
        <v>741705</v>
      </c>
      <c r="B1183">
        <v>0</v>
      </c>
    </row>
    <row r="1184" spans="1:2" x14ac:dyDescent="0.25">
      <c r="A1184">
        <v>741710</v>
      </c>
      <c r="B1184">
        <v>0</v>
      </c>
    </row>
    <row r="1185" spans="1:2" x14ac:dyDescent="0.25">
      <c r="A1185">
        <v>741715</v>
      </c>
      <c r="B1185">
        <v>0</v>
      </c>
    </row>
    <row r="1186" spans="1:2" x14ac:dyDescent="0.25">
      <c r="A1186">
        <v>7490</v>
      </c>
      <c r="B1186">
        <v>0</v>
      </c>
    </row>
    <row r="1187" spans="1:2" x14ac:dyDescent="0.25">
      <c r="A1187">
        <v>749010</v>
      </c>
      <c r="B1187">
        <v>0</v>
      </c>
    </row>
    <row r="1188" spans="1:2" x14ac:dyDescent="0.25">
      <c r="A1188">
        <v>749015</v>
      </c>
      <c r="B1188">
        <v>0</v>
      </c>
    </row>
    <row r="1189" spans="1:2" x14ac:dyDescent="0.25">
      <c r="A1189">
        <v>749020</v>
      </c>
      <c r="B1189">
        <v>0</v>
      </c>
    </row>
    <row r="1190" spans="1:2" x14ac:dyDescent="0.25">
      <c r="A1190">
        <v>749090</v>
      </c>
      <c r="B119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C1A5-A5F1-4D1D-96DE-2DD6446ED706}">
  <dimension ref="A2:CN80"/>
  <sheetViews>
    <sheetView topLeftCell="BQ1" workbookViewId="0">
      <selection activeCell="CJ2" sqref="CJ2:CK2"/>
    </sheetView>
  </sheetViews>
  <sheetFormatPr baseColWidth="10" defaultRowHeight="15" x14ac:dyDescent="0.25"/>
  <cols>
    <col min="2" max="2" width="19" customWidth="1"/>
    <col min="3" max="3" width="17.28515625" customWidth="1"/>
    <col min="4" max="4" width="19" customWidth="1"/>
    <col min="5" max="5" width="15.7109375" customWidth="1"/>
    <col min="6" max="6" width="17.85546875" customWidth="1"/>
    <col min="7" max="7" width="16.42578125" customWidth="1"/>
    <col min="8" max="8" width="16.28515625" customWidth="1"/>
    <col min="10" max="10" width="16" customWidth="1"/>
    <col min="11" max="11" width="15.7109375" customWidth="1"/>
    <col min="13" max="13" width="14.28515625" customWidth="1"/>
    <col min="14" max="18" width="12" customWidth="1"/>
    <col min="19" max="19" width="12.140625" customWidth="1"/>
    <col min="20" max="20" width="16.28515625" customWidth="1"/>
    <col min="23" max="23" width="14.5703125" bestFit="1" customWidth="1"/>
    <col min="26" max="26" width="14.5703125" bestFit="1" customWidth="1"/>
    <col min="32" max="32" width="12.7109375" bestFit="1" customWidth="1"/>
    <col min="35" max="35" width="12.7109375" bestFit="1" customWidth="1"/>
    <col min="37" max="37" width="18.140625" style="44" customWidth="1"/>
    <col min="38" max="38" width="15.28515625" style="44" customWidth="1"/>
    <col min="39" max="39" width="12" bestFit="1" customWidth="1"/>
    <col min="40" max="40" width="17.7109375" customWidth="1"/>
    <col min="42" max="42" width="16.85546875" customWidth="1"/>
    <col min="44" max="44" width="15.7109375" style="44" customWidth="1"/>
    <col min="45" max="45" width="14.5703125" style="44" bestFit="1" customWidth="1"/>
    <col min="46" max="47" width="11.42578125" style="44"/>
    <col min="48" max="48" width="17" customWidth="1"/>
    <col min="49" max="49" width="13.5703125" bestFit="1" customWidth="1"/>
    <col min="50" max="50" width="14.5703125" bestFit="1" customWidth="1"/>
    <col min="52" max="52" width="13.5703125" bestFit="1" customWidth="1"/>
    <col min="55" max="55" width="13.5703125" bestFit="1" customWidth="1"/>
    <col min="56" max="56" width="14.42578125" customWidth="1"/>
    <col min="58" max="58" width="13.5703125" bestFit="1" customWidth="1"/>
    <col min="61" max="61" width="13.7109375" bestFit="1" customWidth="1"/>
    <col min="63" max="63" width="17" customWidth="1"/>
    <col min="64" max="64" width="13.5703125" bestFit="1" customWidth="1"/>
    <col min="65" max="65" width="15" customWidth="1"/>
    <col min="67" max="67" width="12.7109375" bestFit="1" customWidth="1"/>
    <col min="69" max="69" width="13.7109375" bestFit="1" customWidth="1"/>
    <col min="70" max="70" width="13.7109375" customWidth="1"/>
    <col min="71" max="71" width="8.140625" customWidth="1"/>
    <col min="72" max="73" width="13.7109375" customWidth="1"/>
    <col min="74" max="74" width="11.42578125" customWidth="1"/>
    <col min="75" max="75" width="13.5703125" bestFit="1" customWidth="1"/>
    <col min="76" max="76" width="11.42578125" customWidth="1"/>
    <col min="77" max="77" width="11.42578125" style="60" hidden="1" customWidth="1"/>
    <col min="78" max="78" width="12.7109375" style="60" hidden="1" customWidth="1"/>
    <col min="79" max="81" width="11.42578125" style="60" hidden="1" customWidth="1"/>
    <col min="82" max="82" width="11.42578125" customWidth="1"/>
    <col min="84" max="84" width="12.7109375" bestFit="1" customWidth="1"/>
    <col min="86" max="86" width="19.7109375" hidden="1" customWidth="1"/>
    <col min="87" max="87" width="12" hidden="1" customWidth="1"/>
    <col min="89" max="89" width="13.5703125" bestFit="1" customWidth="1"/>
    <col min="91" max="91" width="15.28515625" hidden="1" customWidth="1"/>
    <col min="92" max="92" width="13.5703125" hidden="1" customWidth="1"/>
  </cols>
  <sheetData>
    <row r="2" spans="1:92" ht="61.5" customHeight="1" x14ac:dyDescent="0.25">
      <c r="A2" s="83" t="s">
        <v>23</v>
      </c>
      <c r="B2" s="83"/>
      <c r="C2" s="11"/>
      <c r="D2" s="76" t="s">
        <v>75</v>
      </c>
      <c r="E2" s="77"/>
      <c r="F2" s="11"/>
      <c r="G2" s="76" t="s">
        <v>76</v>
      </c>
      <c r="H2" s="77"/>
      <c r="J2" s="83" t="s">
        <v>77</v>
      </c>
      <c r="K2" s="83"/>
      <c r="M2" s="83" t="s">
        <v>85</v>
      </c>
      <c r="N2" s="83"/>
      <c r="O2" s="11"/>
      <c r="P2" s="83" t="s">
        <v>86</v>
      </c>
      <c r="Q2" s="83"/>
      <c r="R2" s="11"/>
      <c r="S2" s="83" t="s">
        <v>83</v>
      </c>
      <c r="T2" s="83"/>
      <c r="V2" s="83" t="s">
        <v>84</v>
      </c>
      <c r="W2" s="83"/>
      <c r="Y2" s="83" t="s">
        <v>87</v>
      </c>
      <c r="Z2" s="83"/>
      <c r="AB2" s="83" t="s">
        <v>89</v>
      </c>
      <c r="AC2" s="83"/>
      <c r="AE2" s="83" t="s">
        <v>91</v>
      </c>
      <c r="AF2" s="83"/>
      <c r="AH2" s="83" t="s">
        <v>92</v>
      </c>
      <c r="AI2" s="83"/>
      <c r="AK2" s="84" t="s">
        <v>93</v>
      </c>
      <c r="AL2" s="84"/>
      <c r="AO2" s="84" t="s">
        <v>101</v>
      </c>
      <c r="AP2" s="84"/>
      <c r="AR2" s="84" t="s">
        <v>97</v>
      </c>
      <c r="AS2" s="84"/>
      <c r="AV2" s="76" t="s">
        <v>107</v>
      </c>
      <c r="AW2" s="77"/>
      <c r="BB2" s="76" t="s">
        <v>108</v>
      </c>
      <c r="BC2" s="77"/>
      <c r="BH2" s="83" t="s">
        <v>109</v>
      </c>
      <c r="BI2" s="83"/>
      <c r="BK2" s="76" t="s">
        <v>110</v>
      </c>
      <c r="BL2" s="77"/>
      <c r="BP2" s="76" t="s">
        <v>114</v>
      </c>
      <c r="BQ2" s="77"/>
      <c r="BV2" s="76" t="s">
        <v>163</v>
      </c>
      <c r="BW2" s="77"/>
      <c r="BY2" s="79" t="s">
        <v>115</v>
      </c>
      <c r="BZ2" s="80"/>
      <c r="CB2" s="79" t="s">
        <v>116</v>
      </c>
      <c r="CC2" s="80"/>
      <c r="CE2" s="76" t="s">
        <v>164</v>
      </c>
      <c r="CF2" s="77"/>
      <c r="CH2" s="11" t="s">
        <v>118</v>
      </c>
      <c r="CJ2" s="78" t="s">
        <v>119</v>
      </c>
      <c r="CK2" s="78"/>
      <c r="CM2" s="78" t="s">
        <v>123</v>
      </c>
      <c r="CN2" s="78"/>
    </row>
    <row r="3" spans="1:92" ht="51" customHeight="1" x14ac:dyDescent="0.25">
      <c r="A3" s="76" t="s">
        <v>24</v>
      </c>
      <c r="B3" s="77"/>
      <c r="C3" s="11"/>
      <c r="D3" s="78" t="s">
        <v>69</v>
      </c>
      <c r="E3" s="78"/>
      <c r="F3" s="11"/>
      <c r="G3" s="76" t="s">
        <v>66</v>
      </c>
      <c r="H3" s="77"/>
      <c r="J3" s="83" t="s">
        <v>66</v>
      </c>
      <c r="K3" s="83"/>
      <c r="M3" s="12">
        <v>1450</v>
      </c>
      <c r="N3" s="16">
        <f>balance!B283</f>
        <v>3774.83</v>
      </c>
      <c r="O3" s="18"/>
      <c r="P3" s="12">
        <v>1426</v>
      </c>
      <c r="Q3" s="16">
        <f>balance!B193</f>
        <v>0</v>
      </c>
      <c r="R3" s="18"/>
      <c r="S3" s="12">
        <v>1452</v>
      </c>
      <c r="T3" s="16">
        <f>balance!B296</f>
        <v>230335.03</v>
      </c>
      <c r="V3" s="12">
        <v>1428</v>
      </c>
      <c r="W3" s="16">
        <f>balance!B205</f>
        <v>224819.9</v>
      </c>
      <c r="Y3" s="4">
        <v>1425</v>
      </c>
      <c r="Z3" s="33">
        <f>balance!B187</f>
        <v>0</v>
      </c>
      <c r="AB3" s="4">
        <v>149910</v>
      </c>
      <c r="AC3" s="33">
        <f>balance!B429</f>
        <v>-5215.1499999999996</v>
      </c>
      <c r="AE3" s="4">
        <v>149920</v>
      </c>
      <c r="AF3" s="33">
        <f>balance!B431</f>
        <v>-501501.09</v>
      </c>
      <c r="AH3" s="4">
        <v>1499</v>
      </c>
      <c r="AI3" s="33">
        <f>-balance!B427</f>
        <v>546063.68000000005</v>
      </c>
      <c r="AK3" s="41">
        <v>4501</v>
      </c>
      <c r="AL3" s="42">
        <f>balance!B837</f>
        <v>302621.44</v>
      </c>
      <c r="AN3" s="68" t="s">
        <v>137</v>
      </c>
      <c r="AO3" s="41">
        <v>4501</v>
      </c>
      <c r="AP3" s="42">
        <f>AL3</f>
        <v>302621.44</v>
      </c>
      <c r="AR3" s="41">
        <v>4501</v>
      </c>
      <c r="AS3" s="42">
        <f>AL3</f>
        <v>302621.44</v>
      </c>
      <c r="AV3" s="12" t="s">
        <v>22</v>
      </c>
      <c r="AW3" s="42">
        <f>balance!B902</f>
        <v>1369507.43</v>
      </c>
      <c r="BB3" s="12" t="s">
        <v>22</v>
      </c>
      <c r="BC3" s="42">
        <f>AW3</f>
        <v>1369507.43</v>
      </c>
      <c r="BH3" s="12">
        <v>14</v>
      </c>
      <c r="BI3" s="5">
        <f>balance!B96</f>
        <v>7400245.5999999996</v>
      </c>
      <c r="BK3" s="12">
        <v>51</v>
      </c>
      <c r="BL3" s="5">
        <f>balance!B903</f>
        <v>1320441.04</v>
      </c>
      <c r="BP3" s="12">
        <v>51</v>
      </c>
      <c r="BQ3" s="5">
        <f>BL3</f>
        <v>1320441.04</v>
      </c>
      <c r="BV3" s="4">
        <v>11</v>
      </c>
      <c r="BW3" s="5">
        <f>balance!B2</f>
        <v>1101938.76</v>
      </c>
      <c r="BY3" s="59">
        <v>51</v>
      </c>
      <c r="BZ3" s="21">
        <f>BQ3</f>
        <v>1320441.04</v>
      </c>
      <c r="CB3" s="59">
        <v>51</v>
      </c>
      <c r="CC3" s="21">
        <f>BW3</f>
        <v>1101938.76</v>
      </c>
      <c r="CE3" s="4">
        <v>11</v>
      </c>
      <c r="CF3" s="5">
        <f>balance!B2</f>
        <v>1101938.76</v>
      </c>
      <c r="CH3">
        <v>1425</v>
      </c>
      <c r="CI3" s="3">
        <f>balance!B187</f>
        <v>0</v>
      </c>
      <c r="CJ3" s="76" t="s">
        <v>24</v>
      </c>
      <c r="CK3" s="77"/>
      <c r="CM3" s="6" t="s">
        <v>124</v>
      </c>
      <c r="CN3" s="5">
        <f>E56</f>
        <v>1266614.3399999999</v>
      </c>
    </row>
    <row r="4" spans="1:92" ht="21" customHeight="1" x14ac:dyDescent="0.25">
      <c r="A4" s="7">
        <v>3</v>
      </c>
      <c r="B4" s="8">
        <f>balance!B753</f>
        <v>1203243.77</v>
      </c>
      <c r="C4" s="10"/>
      <c r="D4" s="12">
        <v>11</v>
      </c>
      <c r="E4" s="5">
        <f>balance!B2</f>
        <v>1101938.76</v>
      </c>
      <c r="F4" s="10"/>
      <c r="G4" s="12">
        <v>1103</v>
      </c>
      <c r="H4" s="16">
        <f>balance!B8</f>
        <v>574644.98</v>
      </c>
      <c r="J4" s="25" t="str">
        <f>G49</f>
        <v>ACT PROD NET</v>
      </c>
      <c r="K4" s="27">
        <f>H43</f>
        <v>8062024.5</v>
      </c>
      <c r="M4" s="12">
        <v>1458</v>
      </c>
      <c r="N4" s="16">
        <f>balance!B315</f>
        <v>0</v>
      </c>
      <c r="O4" s="18"/>
      <c r="P4" s="12">
        <v>1434</v>
      </c>
      <c r="Q4" s="16">
        <f>balance!B223</f>
        <v>0</v>
      </c>
      <c r="R4" s="18"/>
      <c r="S4" s="12">
        <v>1460</v>
      </c>
      <c r="T4" s="16">
        <f>balance!B328</f>
        <v>0</v>
      </c>
      <c r="V4" s="12">
        <v>1436</v>
      </c>
      <c r="W4" s="16">
        <f>balance!B235</f>
        <v>0</v>
      </c>
      <c r="Y4" s="4">
        <v>1426</v>
      </c>
      <c r="Z4" s="33">
        <f>balance!B193</f>
        <v>0</v>
      </c>
      <c r="AB4" s="4">
        <v>741402</v>
      </c>
      <c r="AC4" s="33">
        <v>0</v>
      </c>
      <c r="AE4" s="4">
        <v>741404</v>
      </c>
      <c r="AF4" s="33">
        <v>0</v>
      </c>
      <c r="AH4" s="4" t="s">
        <v>21</v>
      </c>
      <c r="AI4" s="33">
        <f>SUM(AI3)</f>
        <v>546063.68000000005</v>
      </c>
      <c r="AK4" s="41">
        <v>4502</v>
      </c>
      <c r="AL4" s="42">
        <f>balance!B846</f>
        <v>85055.31</v>
      </c>
      <c r="AN4" s="68" t="s">
        <v>138</v>
      </c>
      <c r="AO4" s="41">
        <v>4502</v>
      </c>
      <c r="AP4" s="42">
        <f t="shared" ref="AP4:AP10" si="0">AL4</f>
        <v>85055.31</v>
      </c>
      <c r="AR4" s="41"/>
      <c r="AS4" s="42"/>
      <c r="AV4" s="12" t="s">
        <v>20</v>
      </c>
      <c r="AW4" s="57">
        <f>balance!B778</f>
        <v>1338652.5900000001</v>
      </c>
      <c r="AX4" s="15" t="s">
        <v>100</v>
      </c>
      <c r="AY4" s="15" t="s">
        <v>94</v>
      </c>
      <c r="AZ4" s="12" t="s">
        <v>21</v>
      </c>
      <c r="BB4" s="12" t="s">
        <v>20</v>
      </c>
      <c r="BC4" s="57">
        <f>AW4</f>
        <v>1338652.5900000001</v>
      </c>
      <c r="BD4" s="6" t="s">
        <v>100</v>
      </c>
      <c r="BE4" s="15" t="s">
        <v>94</v>
      </c>
      <c r="BF4" s="12" t="s">
        <v>21</v>
      </c>
      <c r="BH4" s="12">
        <v>1499</v>
      </c>
      <c r="BI4" s="36">
        <f>-balance!B427</f>
        <v>546063.68000000005</v>
      </c>
      <c r="BK4" s="12">
        <v>52</v>
      </c>
      <c r="BL4" s="36">
        <f>balance!B929</f>
        <v>10613.23</v>
      </c>
      <c r="BP4" s="12">
        <v>52</v>
      </c>
      <c r="BQ4" s="5">
        <f>BL4</f>
        <v>10613.23</v>
      </c>
      <c r="BV4" s="4">
        <v>1105</v>
      </c>
      <c r="BW4" s="5"/>
      <c r="BY4" s="59">
        <v>52</v>
      </c>
      <c r="BZ4" s="21">
        <f>BQ4</f>
        <v>10613.23</v>
      </c>
      <c r="CB4" s="59">
        <v>52</v>
      </c>
      <c r="CC4" s="21">
        <f>BW11</f>
        <v>1101938.76</v>
      </c>
      <c r="CE4" s="4" t="s">
        <v>21</v>
      </c>
      <c r="CF4" s="5">
        <f>SUM(CF3)</f>
        <v>1101938.76</v>
      </c>
      <c r="CH4">
        <v>1426</v>
      </c>
      <c r="CI4" s="3">
        <f>balance!B193</f>
        <v>0</v>
      </c>
      <c r="CJ4" s="7">
        <v>3</v>
      </c>
      <c r="CK4" s="8">
        <f>B4</f>
        <v>1203243.77</v>
      </c>
      <c r="CM4" s="12" t="s">
        <v>125</v>
      </c>
      <c r="CN4" s="17">
        <f>balance!B1</f>
        <v>8753993.8599999994</v>
      </c>
    </row>
    <row r="5" spans="1:92" ht="30" customHeight="1" x14ac:dyDescent="0.25">
      <c r="A5" s="4" t="s">
        <v>25</v>
      </c>
      <c r="B5" s="5">
        <f>balance!B778</f>
        <v>1338652.5900000001</v>
      </c>
      <c r="C5" s="10"/>
      <c r="D5" s="12" t="s">
        <v>44</v>
      </c>
      <c r="E5" s="5">
        <f>balance!B427</f>
        <v>-546063.68000000005</v>
      </c>
      <c r="F5" s="10"/>
      <c r="G5" s="12">
        <v>12</v>
      </c>
      <c r="H5" s="16">
        <f>balance!B19</f>
        <v>0</v>
      </c>
      <c r="M5" s="12">
        <v>1466</v>
      </c>
      <c r="N5" s="16">
        <f>balance!B347</f>
        <v>0</v>
      </c>
      <c r="O5" s="18"/>
      <c r="P5" s="12">
        <v>1442</v>
      </c>
      <c r="Q5" s="16">
        <f>balance!B253</f>
        <v>0</v>
      </c>
      <c r="R5" s="18"/>
      <c r="S5" s="12">
        <v>1468</v>
      </c>
      <c r="T5" s="16">
        <f>balance!B360</f>
        <v>0</v>
      </c>
      <c r="V5" s="12">
        <v>1444</v>
      </c>
      <c r="W5" s="16">
        <f>balance!B265</f>
        <v>0</v>
      </c>
      <c r="Y5" s="4">
        <v>1427</v>
      </c>
      <c r="Z5" s="33">
        <f>balance!B199</f>
        <v>0</v>
      </c>
      <c r="AB5" s="4">
        <v>741410</v>
      </c>
      <c r="AC5" s="33">
        <v>0</v>
      </c>
      <c r="AE5" s="4">
        <v>741412</v>
      </c>
      <c r="AF5" s="33">
        <v>0</v>
      </c>
      <c r="AH5" s="81" t="s">
        <v>80</v>
      </c>
      <c r="AI5" s="82"/>
      <c r="AK5" s="41">
        <v>4503</v>
      </c>
      <c r="AL5" s="42">
        <f>balance!B850</f>
        <v>112948.16</v>
      </c>
      <c r="AN5" s="68" t="s">
        <v>139</v>
      </c>
      <c r="AO5" s="41">
        <v>4503</v>
      </c>
      <c r="AP5" s="42">
        <f t="shared" si="0"/>
        <v>112948.16</v>
      </c>
      <c r="AR5" s="41"/>
      <c r="AS5" s="42"/>
      <c r="AV5" s="12" t="s">
        <v>95</v>
      </c>
      <c r="AW5" s="42">
        <f>AW3-AW4</f>
        <v>30854.839999999851</v>
      </c>
      <c r="AX5" s="12">
        <v>12</v>
      </c>
      <c r="AY5" s="12">
        <v>1</v>
      </c>
      <c r="AZ5" s="17">
        <f>balance!B754+balance!B758</f>
        <v>1172388.93</v>
      </c>
      <c r="BB5" s="12" t="s">
        <v>95</v>
      </c>
      <c r="BC5" s="42">
        <f>BC3-BC4</f>
        <v>30854.839999999851</v>
      </c>
      <c r="BD5" s="12">
        <v>12</v>
      </c>
      <c r="BE5" s="12">
        <v>1</v>
      </c>
      <c r="BF5" s="17">
        <f>balance!B1</f>
        <v>8753993.8599999994</v>
      </c>
      <c r="BH5" s="12" t="s">
        <v>21</v>
      </c>
      <c r="BI5" s="5">
        <f>SUM(BI3:BI4)</f>
        <v>7946309.2799999993</v>
      </c>
      <c r="BK5" s="12">
        <v>53</v>
      </c>
      <c r="BL5" s="5">
        <f>balance!B934</f>
        <v>0</v>
      </c>
      <c r="BP5" s="12">
        <v>53</v>
      </c>
      <c r="BQ5" s="5">
        <f>BL5</f>
        <v>0</v>
      </c>
      <c r="BV5" s="4">
        <v>1301</v>
      </c>
      <c r="BW5" s="5"/>
      <c r="BY5" s="59">
        <v>53</v>
      </c>
      <c r="BZ5" s="21">
        <f>BQ5</f>
        <v>0</v>
      </c>
      <c r="CB5" s="59">
        <v>53</v>
      </c>
      <c r="CC5" s="21">
        <f>BW12</f>
        <v>0</v>
      </c>
      <c r="CE5" s="81" t="s">
        <v>80</v>
      </c>
      <c r="CF5" s="82"/>
      <c r="CH5">
        <v>1427</v>
      </c>
      <c r="CI5" s="3">
        <f>balance!B199</f>
        <v>0</v>
      </c>
      <c r="CJ5" s="4" t="s">
        <v>25</v>
      </c>
      <c r="CK5" s="8">
        <f t="shared" ref="CK5:CK7" si="1">B5</f>
        <v>1338652.5900000001</v>
      </c>
      <c r="CM5" s="12"/>
      <c r="CN5" s="12"/>
    </row>
    <row r="6" spans="1:92" ht="36" customHeight="1" x14ac:dyDescent="0.25">
      <c r="A6" s="4" t="s">
        <v>26</v>
      </c>
      <c r="B6" s="5">
        <f>balance!B902</f>
        <v>1369507.43</v>
      </c>
      <c r="C6" s="10"/>
      <c r="D6" s="12">
        <v>1425</v>
      </c>
      <c r="E6" s="5">
        <v>0</v>
      </c>
      <c r="F6" s="10"/>
      <c r="G6" s="12">
        <v>13</v>
      </c>
      <c r="H6" s="16">
        <f>balance!B27</f>
        <v>0</v>
      </c>
      <c r="J6" s="78" t="s">
        <v>78</v>
      </c>
      <c r="K6" s="78"/>
      <c r="M6" s="12">
        <v>149320</v>
      </c>
      <c r="N6" s="16">
        <v>0</v>
      </c>
      <c r="O6" s="18"/>
      <c r="P6" s="12">
        <v>1450</v>
      </c>
      <c r="Q6" s="16">
        <f>balance!B283</f>
        <v>3774.83</v>
      </c>
      <c r="R6" s="18"/>
      <c r="S6" s="12">
        <v>149340</v>
      </c>
      <c r="T6" s="16">
        <v>0</v>
      </c>
      <c r="V6" s="12">
        <v>1452</v>
      </c>
      <c r="W6" s="16">
        <f>balance!B296</f>
        <v>230335.03</v>
      </c>
      <c r="Y6" s="4">
        <v>1428</v>
      </c>
      <c r="Z6" s="33">
        <f>balance!B205</f>
        <v>224819.9</v>
      </c>
      <c r="AB6" s="4">
        <v>741417</v>
      </c>
      <c r="AC6" s="33">
        <v>0</v>
      </c>
      <c r="AE6" s="4">
        <v>741418</v>
      </c>
      <c r="AF6" s="33">
        <v>0</v>
      </c>
      <c r="AH6" s="4">
        <v>1425</v>
      </c>
      <c r="AI6" s="33">
        <f>balance!B187</f>
        <v>0</v>
      </c>
      <c r="AK6" s="41">
        <v>4504</v>
      </c>
      <c r="AL6" s="42">
        <f>balance!B858</f>
        <v>26577.18</v>
      </c>
      <c r="AN6" s="68" t="s">
        <v>140</v>
      </c>
      <c r="AO6" s="41">
        <v>4504</v>
      </c>
      <c r="AP6" s="42">
        <f t="shared" si="0"/>
        <v>26577.18</v>
      </c>
      <c r="AR6" s="41"/>
      <c r="AS6" s="42"/>
      <c r="BH6" s="12">
        <v>2101</v>
      </c>
      <c r="BI6" s="5">
        <f>balance!B603</f>
        <v>1052512.27</v>
      </c>
      <c r="BK6" s="12">
        <v>54</v>
      </c>
      <c r="BL6" s="5">
        <f>balance!B942</f>
        <v>35312.18</v>
      </c>
      <c r="BP6" s="12">
        <v>54</v>
      </c>
      <c r="BQ6" s="5">
        <f>BL6</f>
        <v>35312.18</v>
      </c>
      <c r="BV6" s="4">
        <v>1302</v>
      </c>
      <c r="BW6" s="5"/>
      <c r="BY6" s="59">
        <v>54</v>
      </c>
      <c r="BZ6" s="21">
        <f>BQ6</f>
        <v>35312.18</v>
      </c>
      <c r="CB6" s="59">
        <v>54</v>
      </c>
      <c r="CC6" s="21">
        <f>BW13</f>
        <v>1052512.27</v>
      </c>
      <c r="CE6" s="4">
        <v>2101</v>
      </c>
      <c r="CF6" s="5">
        <f>balance!B603</f>
        <v>1052512.27</v>
      </c>
      <c r="CH6">
        <v>1428</v>
      </c>
      <c r="CI6" s="3">
        <f>balance!B205</f>
        <v>224819.9</v>
      </c>
      <c r="CJ6" s="4" t="s">
        <v>26</v>
      </c>
      <c r="CK6" s="8">
        <f t="shared" si="1"/>
        <v>1369507.43</v>
      </c>
      <c r="CM6" s="12" t="s">
        <v>126</v>
      </c>
      <c r="CN6" s="55">
        <f>1+(CN3/CN4)</f>
        <v>1.1446898821562572</v>
      </c>
    </row>
    <row r="7" spans="1:92" x14ac:dyDescent="0.25">
      <c r="A7" s="4" t="s">
        <v>21</v>
      </c>
      <c r="B7" s="21">
        <f>B4-B5+B6</f>
        <v>1234098.6099999999</v>
      </c>
      <c r="C7" s="10"/>
      <c r="D7" s="12">
        <v>1426</v>
      </c>
      <c r="E7" s="5">
        <v>0</v>
      </c>
      <c r="F7" s="10"/>
      <c r="G7" s="12">
        <v>1401</v>
      </c>
      <c r="H7" s="16">
        <f>balance!B97</f>
        <v>0</v>
      </c>
      <c r="J7" s="12">
        <v>2101</v>
      </c>
      <c r="K7" s="16">
        <f>balance!B603</f>
        <v>1052512.27</v>
      </c>
      <c r="M7" s="12">
        <v>149620</v>
      </c>
      <c r="N7" s="16">
        <v>0</v>
      </c>
      <c r="O7" s="18"/>
      <c r="P7" s="12">
        <v>1458</v>
      </c>
      <c r="Q7" s="16">
        <f>balance!B315</f>
        <v>0</v>
      </c>
      <c r="R7" s="18"/>
      <c r="S7" s="12">
        <v>149640</v>
      </c>
      <c r="T7" s="16">
        <v>0</v>
      </c>
      <c r="V7" s="12">
        <v>1460</v>
      </c>
      <c r="W7" s="16">
        <f>balance!B328</f>
        <v>0</v>
      </c>
      <c r="Y7" s="4">
        <v>1432</v>
      </c>
      <c r="Z7" s="33">
        <f>balance!B211</f>
        <v>0</v>
      </c>
      <c r="AB7" s="4">
        <v>741421</v>
      </c>
      <c r="AC7" s="33">
        <v>0</v>
      </c>
      <c r="AE7" s="4">
        <v>741423</v>
      </c>
      <c r="AF7" s="33">
        <v>0</v>
      </c>
      <c r="AH7" s="4">
        <v>1426</v>
      </c>
      <c r="AI7" s="33">
        <f>balance!B193</f>
        <v>0</v>
      </c>
      <c r="AK7" s="41">
        <v>4505</v>
      </c>
      <c r="AL7" s="42">
        <f>balance!B866</f>
        <v>11791.7</v>
      </c>
      <c r="AN7" s="68" t="s">
        <v>141</v>
      </c>
      <c r="AO7" s="41">
        <v>4505</v>
      </c>
      <c r="AP7" s="42">
        <f t="shared" si="0"/>
        <v>11791.7</v>
      </c>
      <c r="AR7" s="41"/>
      <c r="AS7" s="42"/>
      <c r="AV7" s="14" t="s">
        <v>104</v>
      </c>
      <c r="AW7" s="55">
        <f>AW5/AZ5</f>
        <v>2.6317921647383564E-2</v>
      </c>
      <c r="BB7" s="41" t="s">
        <v>105</v>
      </c>
      <c r="BC7" s="55">
        <f>BC5/BF5</f>
        <v>3.524658629358446E-3</v>
      </c>
      <c r="BH7" s="12">
        <v>2103</v>
      </c>
      <c r="BI7" s="5">
        <f>balance!B616</f>
        <v>3980648.28</v>
      </c>
      <c r="BK7" s="12" t="s">
        <v>95</v>
      </c>
      <c r="BL7" s="21">
        <f>SUM(BL3:BL6)</f>
        <v>1366366.45</v>
      </c>
      <c r="BP7" s="12" t="s">
        <v>95</v>
      </c>
      <c r="BQ7" s="21">
        <f>BL7</f>
        <v>1366366.45</v>
      </c>
      <c r="BV7" s="4">
        <v>1303</v>
      </c>
      <c r="BW7" s="5"/>
      <c r="BY7" s="59" t="s">
        <v>95</v>
      </c>
      <c r="BZ7" s="21">
        <f>BQ7</f>
        <v>1366366.45</v>
      </c>
      <c r="CB7" s="59" t="s">
        <v>95</v>
      </c>
      <c r="CC7" s="21">
        <f>BW14</f>
        <v>3980648.28</v>
      </c>
      <c r="CE7" s="4">
        <v>2102</v>
      </c>
      <c r="CF7" s="5">
        <f>balance!B612</f>
        <v>0</v>
      </c>
      <c r="CH7">
        <v>1432</v>
      </c>
      <c r="CI7" s="3">
        <f>balance!B211</f>
        <v>0</v>
      </c>
      <c r="CJ7" s="4" t="s">
        <v>95</v>
      </c>
      <c r="CK7" s="61">
        <f t="shared" si="1"/>
        <v>1234098.6099999999</v>
      </c>
    </row>
    <row r="8" spans="1:92" x14ac:dyDescent="0.25">
      <c r="A8" s="9"/>
      <c r="B8" s="10"/>
      <c r="C8" s="10"/>
      <c r="D8" s="12">
        <v>1427</v>
      </c>
      <c r="E8" s="5">
        <v>0</v>
      </c>
      <c r="F8" s="10"/>
      <c r="G8" s="12">
        <v>1402</v>
      </c>
      <c r="H8" s="16">
        <f>balance!B103</f>
        <v>134610.32</v>
      </c>
      <c r="J8" s="12">
        <v>2102</v>
      </c>
      <c r="K8" s="16">
        <f>balance!B612</f>
        <v>0</v>
      </c>
      <c r="M8" s="15" t="s">
        <v>21</v>
      </c>
      <c r="N8" s="17">
        <f>SUM(N3:N7)</f>
        <v>3774.83</v>
      </c>
      <c r="O8" s="3"/>
      <c r="P8" s="12">
        <v>1466</v>
      </c>
      <c r="Q8" s="17">
        <f>balance!B347</f>
        <v>0</v>
      </c>
      <c r="R8" s="3"/>
      <c r="S8" s="15" t="s">
        <v>21</v>
      </c>
      <c r="T8" s="27">
        <f>SUM(T3:T7)</f>
        <v>230335.03</v>
      </c>
      <c r="V8" s="12">
        <v>1468</v>
      </c>
      <c r="W8" s="16">
        <f>balance!B360</f>
        <v>0</v>
      </c>
      <c r="Y8" s="4">
        <v>1433</v>
      </c>
      <c r="Z8" s="33">
        <f>balance!B217</f>
        <v>0</v>
      </c>
      <c r="AB8" s="4" t="s">
        <v>21</v>
      </c>
      <c r="AC8" s="33">
        <f>-SUM(AC3:AC7)</f>
        <v>5215.1499999999996</v>
      </c>
      <c r="AE8" s="4" t="s">
        <v>21</v>
      </c>
      <c r="AF8" s="33">
        <f>-SUM(AF3:AF7)</f>
        <v>501501.09</v>
      </c>
      <c r="AH8" s="4">
        <v>1427</v>
      </c>
      <c r="AI8" s="33">
        <f>balance!B199</f>
        <v>0</v>
      </c>
      <c r="AK8" s="41">
        <v>4506</v>
      </c>
      <c r="AL8" s="42">
        <f>balance!B875</f>
        <v>14489.52</v>
      </c>
      <c r="AN8" s="68" t="s">
        <v>142</v>
      </c>
      <c r="AO8" s="41">
        <v>4506</v>
      </c>
      <c r="AP8" s="42">
        <f t="shared" si="0"/>
        <v>14489.52</v>
      </c>
      <c r="AR8" s="41"/>
      <c r="AS8" s="42"/>
      <c r="BH8" s="12" t="s">
        <v>21</v>
      </c>
      <c r="BI8" s="5">
        <f>SUM(BI6:BI7)</f>
        <v>5033160.55</v>
      </c>
      <c r="BK8" s="76" t="s">
        <v>73</v>
      </c>
      <c r="BL8" s="77"/>
      <c r="BP8" s="76" t="s">
        <v>73</v>
      </c>
      <c r="BQ8" s="77"/>
      <c r="BV8" s="4">
        <v>1304</v>
      </c>
      <c r="BW8" s="5"/>
      <c r="BY8" s="79" t="s">
        <v>73</v>
      </c>
      <c r="BZ8" s="80"/>
      <c r="CB8" s="79" t="s">
        <v>73</v>
      </c>
      <c r="CC8" s="80"/>
      <c r="CE8" s="4">
        <v>210305</v>
      </c>
      <c r="CF8" s="5">
        <f>balance!B617</f>
        <v>691436.74</v>
      </c>
      <c r="CH8">
        <v>1433</v>
      </c>
      <c r="CI8" s="3">
        <f>balance!B217</f>
        <v>0</v>
      </c>
      <c r="CJ8" s="4" t="s">
        <v>120</v>
      </c>
      <c r="CK8" s="17">
        <f>balance!B952</f>
        <v>3140.98</v>
      </c>
    </row>
    <row r="9" spans="1:92" ht="26.25" customHeight="1" x14ac:dyDescent="0.25">
      <c r="A9" s="83" t="s">
        <v>51</v>
      </c>
      <c r="B9" s="83"/>
      <c r="C9" s="11"/>
      <c r="D9" s="12">
        <v>1428</v>
      </c>
      <c r="E9" s="5">
        <f>balance!B205</f>
        <v>224819.9</v>
      </c>
      <c r="F9" s="11"/>
      <c r="G9" s="12">
        <v>1403</v>
      </c>
      <c r="H9" s="16">
        <f>balance!B109</f>
        <v>0</v>
      </c>
      <c r="J9" s="12">
        <v>2103</v>
      </c>
      <c r="K9" s="16">
        <f>balance!B616</f>
        <v>3980648.28</v>
      </c>
      <c r="M9" s="76" t="s">
        <v>80</v>
      </c>
      <c r="N9" s="77"/>
      <c r="O9" s="11"/>
      <c r="P9" s="12">
        <v>149220</v>
      </c>
      <c r="Q9" s="17">
        <v>0</v>
      </c>
      <c r="R9" s="11"/>
      <c r="S9" s="83" t="s">
        <v>80</v>
      </c>
      <c r="T9" s="83"/>
      <c r="V9" s="12">
        <v>149240</v>
      </c>
      <c r="W9" s="16">
        <v>0</v>
      </c>
      <c r="Y9" s="4">
        <v>1434</v>
      </c>
      <c r="Z9" s="33">
        <f>balance!B223</f>
        <v>0</v>
      </c>
      <c r="AB9" s="76" t="s">
        <v>80</v>
      </c>
      <c r="AC9" s="77"/>
      <c r="AE9" s="76" t="s">
        <v>80</v>
      </c>
      <c r="AF9" s="77"/>
      <c r="AH9" s="4">
        <v>1428</v>
      </c>
      <c r="AI9" s="33">
        <f>balance!B205</f>
        <v>224819.9</v>
      </c>
      <c r="AK9" s="41">
        <v>4507</v>
      </c>
      <c r="AL9" s="42">
        <f>balance!B883</f>
        <v>23073.07</v>
      </c>
      <c r="AN9" t="s">
        <v>143</v>
      </c>
      <c r="AO9" s="41">
        <v>4507</v>
      </c>
      <c r="AP9" s="42">
        <f t="shared" si="0"/>
        <v>23073.07</v>
      </c>
      <c r="AR9" s="41"/>
      <c r="AS9" s="42"/>
      <c r="BI9" s="30"/>
      <c r="BK9" s="12">
        <v>41</v>
      </c>
      <c r="BL9" s="5">
        <f>balance!B779</f>
        <v>571817.31999999995</v>
      </c>
      <c r="BP9" s="12">
        <v>41</v>
      </c>
      <c r="BQ9" s="5">
        <f>BL9</f>
        <v>571817.31999999995</v>
      </c>
      <c r="BV9" s="4">
        <v>1305</v>
      </c>
      <c r="BW9" s="5"/>
      <c r="BY9" s="59">
        <v>41</v>
      </c>
      <c r="BZ9" s="21">
        <f>BQ9</f>
        <v>571817.31999999995</v>
      </c>
      <c r="CB9" s="59">
        <v>41</v>
      </c>
      <c r="CC9" s="21">
        <f t="shared" ref="CC9:CC10" si="2">BW16</f>
        <v>2315480.2000000002</v>
      </c>
      <c r="CE9" s="4">
        <v>210310</v>
      </c>
      <c r="CF9" s="5">
        <f>balance!B618</f>
        <v>1166907.08</v>
      </c>
      <c r="CH9">
        <v>1434</v>
      </c>
      <c r="CI9" s="3">
        <f>balance!B223</f>
        <v>0</v>
      </c>
      <c r="CJ9" s="4" t="s">
        <v>21</v>
      </c>
      <c r="CK9" s="5">
        <f>CK7-CK8</f>
        <v>1230957.6299999999</v>
      </c>
    </row>
    <row r="10" spans="1:92" x14ac:dyDescent="0.25">
      <c r="A10" s="12" t="s">
        <v>27</v>
      </c>
      <c r="B10" s="16">
        <f>balance!B139</f>
        <v>0</v>
      </c>
      <c r="C10" s="18"/>
      <c r="D10" s="12">
        <v>1432</v>
      </c>
      <c r="E10" s="16">
        <f>balance!B211</f>
        <v>0</v>
      </c>
      <c r="F10" s="18"/>
      <c r="G10" s="12">
        <v>1404</v>
      </c>
      <c r="H10" s="16">
        <f>balance!B115</f>
        <v>7352769.2000000002</v>
      </c>
      <c r="J10" s="12">
        <v>2104</v>
      </c>
      <c r="K10" s="16">
        <f>balance!B623</f>
        <v>0</v>
      </c>
      <c r="M10" s="12">
        <v>1402</v>
      </c>
      <c r="N10" s="16">
        <f>balance!B103</f>
        <v>134610.32</v>
      </c>
      <c r="O10" s="18"/>
      <c r="P10" s="12">
        <v>149320</v>
      </c>
      <c r="Q10" s="16">
        <v>0</v>
      </c>
      <c r="R10" s="18"/>
      <c r="S10" s="12">
        <v>1404</v>
      </c>
      <c r="T10" s="16">
        <f>balance!B115</f>
        <v>7352769.2000000002</v>
      </c>
      <c r="V10" s="12">
        <v>149340</v>
      </c>
      <c r="W10" s="16">
        <v>0</v>
      </c>
      <c r="Y10" s="4">
        <v>1435</v>
      </c>
      <c r="Z10" s="33">
        <f>balance!B229</f>
        <v>0</v>
      </c>
      <c r="AB10" s="4">
        <v>1426</v>
      </c>
      <c r="AC10" s="33">
        <f>balance!B193</f>
        <v>0</v>
      </c>
      <c r="AE10" s="4">
        <v>1428</v>
      </c>
      <c r="AF10" s="33">
        <f>balance!B205</f>
        <v>224819.9</v>
      </c>
      <c r="AH10" s="4">
        <v>1432</v>
      </c>
      <c r="AI10" s="33">
        <f>balance!B211</f>
        <v>0</v>
      </c>
      <c r="AK10" s="41" t="s">
        <v>95</v>
      </c>
      <c r="AL10" s="42">
        <f>SUM(AL3:AL9)</f>
        <v>576556.38</v>
      </c>
      <c r="AM10" s="15" t="s">
        <v>94</v>
      </c>
      <c r="AO10" s="41" t="s">
        <v>95</v>
      </c>
      <c r="AP10" s="47">
        <f t="shared" si="0"/>
        <v>576556.38</v>
      </c>
      <c r="AQ10" s="49"/>
      <c r="AR10" s="41" t="s">
        <v>95</v>
      </c>
      <c r="AS10" s="42">
        <f>SUM(AS3:AS9)</f>
        <v>302621.44</v>
      </c>
      <c r="AT10" s="48" t="s">
        <v>94</v>
      </c>
      <c r="AU10" s="56"/>
      <c r="BH10" s="12" t="s">
        <v>106</v>
      </c>
      <c r="BI10" s="55">
        <f>BI5/BI8</f>
        <v>1.5787911394958383</v>
      </c>
      <c r="BK10" s="12">
        <v>42</v>
      </c>
      <c r="BL10" s="36">
        <f>balance!B807</f>
        <v>0</v>
      </c>
      <c r="BP10" s="12">
        <v>42</v>
      </c>
      <c r="BQ10" s="5">
        <f t="shared" ref="BQ10:BQ21" si="3">BL10</f>
        <v>0</v>
      </c>
      <c r="BV10" s="4">
        <v>1306</v>
      </c>
      <c r="BW10" s="5"/>
      <c r="BY10" s="59">
        <v>42</v>
      </c>
      <c r="BZ10" s="21">
        <f t="shared" ref="BZ10:BZ21" si="4">BQ10</f>
        <v>0</v>
      </c>
      <c r="CB10" s="59">
        <v>42</v>
      </c>
      <c r="CC10" s="21">
        <f t="shared" si="2"/>
        <v>7380896.5</v>
      </c>
      <c r="CE10" s="4" t="s">
        <v>21</v>
      </c>
      <c r="CF10" s="5">
        <f>SUM(CF6:CF9)</f>
        <v>2910856.09</v>
      </c>
      <c r="CH10">
        <v>1435</v>
      </c>
      <c r="CI10" s="3">
        <f>balance!B229</f>
        <v>0</v>
      </c>
      <c r="CJ10" s="4" t="s">
        <v>121</v>
      </c>
      <c r="CK10" s="17">
        <f>balance!B1</f>
        <v>8753993.8599999994</v>
      </c>
    </row>
    <row r="11" spans="1:92" x14ac:dyDescent="0.25">
      <c r="A11" s="12" t="s">
        <v>28</v>
      </c>
      <c r="B11" s="16">
        <f>balance!B145</f>
        <v>0</v>
      </c>
      <c r="C11" s="18"/>
      <c r="D11" s="12">
        <v>1433</v>
      </c>
      <c r="E11" s="16">
        <f>balance!B217</f>
        <v>0</v>
      </c>
      <c r="F11" s="18"/>
      <c r="G11" s="12">
        <v>1408</v>
      </c>
      <c r="H11" s="16">
        <f>balance!B121</f>
        <v>0</v>
      </c>
      <c r="J11" s="12">
        <v>2105</v>
      </c>
      <c r="K11" s="16">
        <f>balance!B624</f>
        <v>32255.75</v>
      </c>
      <c r="M11" s="12">
        <v>1410</v>
      </c>
      <c r="N11" s="16">
        <f>balance!B133</f>
        <v>0</v>
      </c>
      <c r="O11" s="18"/>
      <c r="P11" s="12">
        <v>149520</v>
      </c>
      <c r="Q11" s="16">
        <v>0</v>
      </c>
      <c r="R11" s="18"/>
      <c r="S11" s="12">
        <v>1412</v>
      </c>
      <c r="T11" s="16">
        <f>balance!B145</f>
        <v>0</v>
      </c>
      <c r="V11" s="12">
        <v>149540</v>
      </c>
      <c r="W11" s="16">
        <v>0</v>
      </c>
      <c r="Y11" s="4">
        <v>1436</v>
      </c>
      <c r="Z11" s="33">
        <f>balance!B235</f>
        <v>0</v>
      </c>
      <c r="AB11" s="4">
        <v>1434</v>
      </c>
      <c r="AC11" s="33">
        <f>balance!B223</f>
        <v>0</v>
      </c>
      <c r="AE11" s="4">
        <v>1436</v>
      </c>
      <c r="AF11" s="33">
        <f>balance!B235</f>
        <v>0</v>
      </c>
      <c r="AH11" s="4">
        <v>1433</v>
      </c>
      <c r="AI11" s="33">
        <f>balance!B217</f>
        <v>0</v>
      </c>
      <c r="AK11" s="41" t="s">
        <v>100</v>
      </c>
      <c r="AL11" s="41">
        <v>12</v>
      </c>
      <c r="AM11" s="12">
        <v>1</v>
      </c>
      <c r="AO11" s="84" t="s">
        <v>80</v>
      </c>
      <c r="AP11" s="84"/>
      <c r="AR11" s="41" t="s">
        <v>94</v>
      </c>
      <c r="AS11" s="41">
        <v>12</v>
      </c>
      <c r="AT11" s="41">
        <v>1</v>
      </c>
      <c r="BK11" s="12">
        <v>43</v>
      </c>
      <c r="BL11" s="5">
        <f>balance!B813</f>
        <v>0</v>
      </c>
      <c r="BP11" s="12">
        <v>43</v>
      </c>
      <c r="BQ11" s="5">
        <f t="shared" si="3"/>
        <v>0</v>
      </c>
      <c r="BV11" s="4" t="s">
        <v>161</v>
      </c>
      <c r="BW11" s="5">
        <f>SUM(BW3)</f>
        <v>1101938.76</v>
      </c>
      <c r="BY11" s="59">
        <v>43</v>
      </c>
      <c r="BZ11" s="21">
        <f t="shared" si="4"/>
        <v>0</v>
      </c>
      <c r="CB11" s="59">
        <v>43</v>
      </c>
      <c r="CC11" s="21">
        <f>BW20</f>
        <v>0</v>
      </c>
      <c r="CH11">
        <v>1436</v>
      </c>
      <c r="CI11" s="3">
        <f>balance!B235</f>
        <v>0</v>
      </c>
    </row>
    <row r="12" spans="1:92" ht="45" x14ac:dyDescent="0.25">
      <c r="A12" s="12" t="s">
        <v>29</v>
      </c>
      <c r="B12" s="16">
        <v>0</v>
      </c>
      <c r="C12" s="18"/>
      <c r="D12" s="12">
        <v>1434</v>
      </c>
      <c r="E12" s="16">
        <f>balance!B223</f>
        <v>0</v>
      </c>
      <c r="F12" s="18"/>
      <c r="G12" s="12">
        <v>1409</v>
      </c>
      <c r="H12" s="16">
        <f>balance!B127</f>
        <v>0</v>
      </c>
      <c r="J12" s="26">
        <v>22</v>
      </c>
      <c r="K12" s="16">
        <f>balance!B625</f>
        <v>0</v>
      </c>
      <c r="M12" s="12">
        <v>1418</v>
      </c>
      <c r="N12" s="16">
        <f>balance!B163</f>
        <v>0</v>
      </c>
      <c r="O12" s="18"/>
      <c r="P12" s="12">
        <v>149620</v>
      </c>
      <c r="Q12" s="16">
        <v>0</v>
      </c>
      <c r="R12" s="18"/>
      <c r="S12" s="12">
        <v>1420</v>
      </c>
      <c r="T12" s="16">
        <f>balance!B175</f>
        <v>0</v>
      </c>
      <c r="V12" s="12">
        <v>149640</v>
      </c>
      <c r="W12" s="16">
        <v>0</v>
      </c>
      <c r="Y12" s="4">
        <v>1440</v>
      </c>
      <c r="Z12" s="33">
        <f>balance!B241</f>
        <v>0</v>
      </c>
      <c r="AB12" s="4">
        <v>1442</v>
      </c>
      <c r="AC12" s="33">
        <f>balance!B253</f>
        <v>0</v>
      </c>
      <c r="AE12" s="4">
        <v>1444</v>
      </c>
      <c r="AF12" s="33">
        <f>balance!B265</f>
        <v>0</v>
      </c>
      <c r="AH12" s="4">
        <v>1434</v>
      </c>
      <c r="AI12" s="33">
        <f>balance!B223</f>
        <v>0</v>
      </c>
      <c r="AK12" s="41" t="s">
        <v>21</v>
      </c>
      <c r="AL12" s="43">
        <f>(AL10*AL11)/AM11</f>
        <v>6918676.5600000005</v>
      </c>
      <c r="AM12" s="3"/>
      <c r="AN12" s="68" t="s">
        <v>129</v>
      </c>
      <c r="AO12" s="41">
        <v>51</v>
      </c>
      <c r="AP12" s="50">
        <f>balance!B903</f>
        <v>1320441.04</v>
      </c>
      <c r="AQ12" s="3"/>
      <c r="AR12" s="41" t="s">
        <v>21</v>
      </c>
      <c r="AS12" s="43">
        <f>(AS10*AS11)/AT11</f>
        <v>3631457.2800000003</v>
      </c>
      <c r="BK12" s="12">
        <v>44</v>
      </c>
      <c r="BL12" s="5">
        <f>balance!B823</f>
        <v>190278.89</v>
      </c>
      <c r="BP12" s="12">
        <v>44</v>
      </c>
      <c r="BQ12" s="5">
        <f t="shared" si="3"/>
        <v>190278.89</v>
      </c>
      <c r="BY12" s="59">
        <v>44</v>
      </c>
      <c r="BZ12" s="21">
        <f t="shared" si="4"/>
        <v>190278.89</v>
      </c>
      <c r="CB12" s="59">
        <v>44</v>
      </c>
      <c r="CC12" s="21">
        <f>BW19</f>
        <v>0.14929605908984092</v>
      </c>
      <c r="CE12" s="12" t="s">
        <v>14</v>
      </c>
      <c r="CF12" s="55">
        <f>CF4/CF10</f>
        <v>0.37856174469964954</v>
      </c>
      <c r="CH12">
        <v>1440</v>
      </c>
      <c r="CI12" s="3">
        <f>balance!B241</f>
        <v>0</v>
      </c>
      <c r="CJ12" s="4" t="s">
        <v>122</v>
      </c>
      <c r="CK12" s="55">
        <f>CK9/CK10</f>
        <v>0.14061668875787856</v>
      </c>
    </row>
    <row r="13" spans="1:92" ht="30" x14ac:dyDescent="0.25">
      <c r="A13" s="12" t="s">
        <v>30</v>
      </c>
      <c r="B13" s="16">
        <v>0</v>
      </c>
      <c r="C13" s="18"/>
      <c r="D13" s="12">
        <v>1435</v>
      </c>
      <c r="E13" s="16">
        <f>balance!B229</f>
        <v>0</v>
      </c>
      <c r="F13" s="18"/>
      <c r="G13" s="12">
        <v>1410</v>
      </c>
      <c r="H13" s="16">
        <f>balance!B133</f>
        <v>0</v>
      </c>
      <c r="J13" s="26">
        <v>26</v>
      </c>
      <c r="K13" s="16">
        <f>balance!B685</f>
        <v>2315480.2000000002</v>
      </c>
      <c r="M13" s="12">
        <v>1426</v>
      </c>
      <c r="N13" s="16">
        <f>balance!B193</f>
        <v>0</v>
      </c>
      <c r="O13" s="18"/>
      <c r="P13" s="15" t="s">
        <v>21</v>
      </c>
      <c r="Q13" s="27">
        <f>SUM(Q3:Q12)</f>
        <v>3774.83</v>
      </c>
      <c r="R13" s="18"/>
      <c r="S13" s="12">
        <v>1428</v>
      </c>
      <c r="T13" s="16">
        <f>balance!B205</f>
        <v>224819.9</v>
      </c>
      <c r="V13" s="15" t="s">
        <v>21</v>
      </c>
      <c r="W13" s="22">
        <f>SUM(W3:W12)</f>
        <v>455154.93</v>
      </c>
      <c r="Y13" s="4">
        <v>1441</v>
      </c>
      <c r="Z13" s="34">
        <f>balance!B247</f>
        <v>0</v>
      </c>
      <c r="AB13" s="4">
        <v>1450</v>
      </c>
      <c r="AC13" s="34">
        <f>balance!B283</f>
        <v>3774.83</v>
      </c>
      <c r="AE13" s="4">
        <v>1452</v>
      </c>
      <c r="AF13" s="34">
        <f>balance!B296</f>
        <v>230335.03</v>
      </c>
      <c r="AH13" s="4">
        <v>1435</v>
      </c>
      <c r="AI13" s="34">
        <f>balance!B229</f>
        <v>0</v>
      </c>
      <c r="AN13" s="68" t="s">
        <v>131</v>
      </c>
      <c r="AO13" s="41">
        <v>52</v>
      </c>
      <c r="AP13" s="50">
        <f>balance!B929</f>
        <v>10613.23</v>
      </c>
      <c r="BK13" s="12">
        <v>4501</v>
      </c>
      <c r="BL13" s="5">
        <f>balance!B837</f>
        <v>302621.44</v>
      </c>
      <c r="BP13" s="12">
        <v>4501</v>
      </c>
      <c r="BQ13" s="5">
        <f t="shared" si="3"/>
        <v>302621.44</v>
      </c>
      <c r="BV13" s="4">
        <v>2101</v>
      </c>
      <c r="BW13" s="5">
        <f>balance!B603</f>
        <v>1052512.27</v>
      </c>
      <c r="BY13" s="59">
        <v>4501</v>
      </c>
      <c r="BZ13" s="21">
        <f t="shared" si="4"/>
        <v>302621.44</v>
      </c>
      <c r="CB13" s="59">
        <v>4501</v>
      </c>
      <c r="CC13" s="21">
        <f t="shared" ref="CC13:CC19" si="5">BW22</f>
        <v>0</v>
      </c>
      <c r="CH13">
        <v>1441</v>
      </c>
      <c r="CI13" s="3">
        <f>balance!B247</f>
        <v>0</v>
      </c>
    </row>
    <row r="14" spans="1:92" ht="30" x14ac:dyDescent="0.25">
      <c r="A14" s="12" t="s">
        <v>31</v>
      </c>
      <c r="B14" s="16">
        <v>0</v>
      </c>
      <c r="C14" s="18"/>
      <c r="D14" s="12">
        <v>1436</v>
      </c>
      <c r="E14" s="16">
        <f>balance!B235</f>
        <v>0</v>
      </c>
      <c r="F14" s="18"/>
      <c r="G14" s="12">
        <v>1411</v>
      </c>
      <c r="H14" s="16">
        <f>balance!B139</f>
        <v>0</v>
      </c>
      <c r="J14" s="26">
        <v>27</v>
      </c>
      <c r="K14" s="16">
        <f>balance!B733</f>
        <v>0</v>
      </c>
      <c r="M14" s="12">
        <v>1434</v>
      </c>
      <c r="N14" s="16">
        <f>balance!B223</f>
        <v>0</v>
      </c>
      <c r="O14" s="18"/>
      <c r="P14" s="83" t="s">
        <v>80</v>
      </c>
      <c r="Q14" s="83"/>
      <c r="R14" s="18"/>
      <c r="S14" s="12">
        <v>1436</v>
      </c>
      <c r="T14" s="16">
        <f>balance!B235</f>
        <v>0</v>
      </c>
      <c r="V14" s="4">
        <v>1404</v>
      </c>
      <c r="W14" s="16">
        <f>balance!B115</f>
        <v>7352769.2000000002</v>
      </c>
      <c r="Y14" s="4">
        <v>1442</v>
      </c>
      <c r="Z14" s="33">
        <f>balance!B253</f>
        <v>0</v>
      </c>
      <c r="AB14" s="4">
        <v>1458</v>
      </c>
      <c r="AC14" s="33">
        <f>balance!B315</f>
        <v>0</v>
      </c>
      <c r="AE14" s="4">
        <v>1460</v>
      </c>
      <c r="AF14" s="33">
        <f>balance!B328</f>
        <v>0</v>
      </c>
      <c r="AH14" s="4">
        <v>1436</v>
      </c>
      <c r="AI14" s="33">
        <v>0</v>
      </c>
      <c r="AK14" s="41" t="s">
        <v>68</v>
      </c>
      <c r="AL14" s="42">
        <f>balance!B1</f>
        <v>8753993.8599999994</v>
      </c>
      <c r="AN14" s="68" t="s">
        <v>132</v>
      </c>
      <c r="AO14" s="41">
        <v>53</v>
      </c>
      <c r="AP14" s="50">
        <f>balance!B934</f>
        <v>0</v>
      </c>
      <c r="AR14" s="41" t="s">
        <v>68</v>
      </c>
      <c r="AS14" s="42">
        <f>AL14</f>
        <v>8753993.8599999994</v>
      </c>
      <c r="BK14" s="12">
        <v>4502</v>
      </c>
      <c r="BL14" s="5">
        <f>balance!B846</f>
        <v>85055.31</v>
      </c>
      <c r="BP14" s="12">
        <v>4502</v>
      </c>
      <c r="BQ14" s="5">
        <f t="shared" si="3"/>
        <v>85055.31</v>
      </c>
      <c r="BV14" s="4">
        <v>2103</v>
      </c>
      <c r="BW14" s="5">
        <f>balance!B616</f>
        <v>3980648.28</v>
      </c>
      <c r="BY14" s="59">
        <v>4502</v>
      </c>
      <c r="BZ14" s="21">
        <f t="shared" si="4"/>
        <v>85055.31</v>
      </c>
      <c r="CB14" s="59">
        <v>4502</v>
      </c>
      <c r="CC14" s="21">
        <f t="shared" si="5"/>
        <v>0</v>
      </c>
      <c r="CH14">
        <v>1442</v>
      </c>
      <c r="CI14" s="3">
        <f>balance!B253</f>
        <v>0</v>
      </c>
    </row>
    <row r="15" spans="1:92" ht="30" x14ac:dyDescent="0.25">
      <c r="A15" s="12" t="s">
        <v>32</v>
      </c>
      <c r="B15" s="16">
        <f>balance!B151</f>
        <v>0</v>
      </c>
      <c r="C15" s="18"/>
      <c r="D15" s="12">
        <v>1440</v>
      </c>
      <c r="E15" s="16">
        <f>balance!B241</f>
        <v>0</v>
      </c>
      <c r="F15" s="18"/>
      <c r="G15" s="12">
        <v>1412</v>
      </c>
      <c r="H15" s="16">
        <f>balance!B145</f>
        <v>0</v>
      </c>
      <c r="J15" s="26">
        <v>280105</v>
      </c>
      <c r="K15" s="16">
        <v>0</v>
      </c>
      <c r="M15" s="12">
        <v>1442</v>
      </c>
      <c r="N15" s="16">
        <f>balance!B253</f>
        <v>0</v>
      </c>
      <c r="O15" s="18"/>
      <c r="P15" s="4">
        <v>1402</v>
      </c>
      <c r="Q15" s="16">
        <f>balance!B103</f>
        <v>134610.32</v>
      </c>
      <c r="R15" s="18"/>
      <c r="S15" s="12">
        <v>1444</v>
      </c>
      <c r="T15" s="16">
        <f>balance!B265</f>
        <v>0</v>
      </c>
      <c r="V15" s="4">
        <v>1412</v>
      </c>
      <c r="W15" s="16">
        <f>balance!B145</f>
        <v>0</v>
      </c>
      <c r="Y15" s="4">
        <v>1443</v>
      </c>
      <c r="Z15" s="33">
        <f>balance!B259</f>
        <v>0</v>
      </c>
      <c r="AB15" s="4">
        <v>1466</v>
      </c>
      <c r="AC15" s="33">
        <f>balance!B347</f>
        <v>0</v>
      </c>
      <c r="AE15" s="4">
        <v>1468</v>
      </c>
      <c r="AF15" s="33">
        <f>balance!B360</f>
        <v>0</v>
      </c>
      <c r="AH15" s="4">
        <v>1440</v>
      </c>
      <c r="AI15" s="33">
        <f>balance!B241</f>
        <v>0</v>
      </c>
      <c r="AL15" s="75"/>
      <c r="AN15" s="68" t="s">
        <v>133</v>
      </c>
      <c r="AO15" s="41">
        <v>54</v>
      </c>
      <c r="AP15" s="51">
        <f>balance!B942</f>
        <v>35312.18</v>
      </c>
      <c r="AS15" s="75"/>
      <c r="BK15" s="12">
        <v>4503</v>
      </c>
      <c r="BL15" s="36">
        <f>balance!B850</f>
        <v>112948.16</v>
      </c>
      <c r="BP15" s="12">
        <v>4503</v>
      </c>
      <c r="BQ15" s="5">
        <f t="shared" si="3"/>
        <v>112948.16</v>
      </c>
      <c r="BV15" s="4">
        <v>2105</v>
      </c>
      <c r="BW15" s="5">
        <f>balance!B624</f>
        <v>32255.75</v>
      </c>
      <c r="BY15" s="59">
        <v>4503</v>
      </c>
      <c r="BZ15" s="21">
        <f t="shared" si="4"/>
        <v>112948.16</v>
      </c>
      <c r="CB15" s="59">
        <v>4503</v>
      </c>
      <c r="CC15" s="21">
        <f t="shared" si="5"/>
        <v>0</v>
      </c>
      <c r="CH15">
        <v>1443</v>
      </c>
      <c r="CI15" s="3">
        <f>balance!B259</f>
        <v>0</v>
      </c>
    </row>
    <row r="16" spans="1:92" x14ac:dyDescent="0.25">
      <c r="A16" s="12" t="s">
        <v>33</v>
      </c>
      <c r="B16" s="16">
        <f>balance!B157</f>
        <v>0</v>
      </c>
      <c r="C16" s="18"/>
      <c r="D16" s="12">
        <v>1441</v>
      </c>
      <c r="E16" s="16">
        <f>balance!B247</f>
        <v>0</v>
      </c>
      <c r="F16" s="18"/>
      <c r="G16" s="12">
        <v>1416</v>
      </c>
      <c r="H16" s="16">
        <f>balance!B151</f>
        <v>0</v>
      </c>
      <c r="J16" s="26">
        <v>2903</v>
      </c>
      <c r="K16" s="16">
        <f>balance!B748</f>
        <v>0</v>
      </c>
      <c r="M16" s="12">
        <v>1450</v>
      </c>
      <c r="N16" s="16">
        <f>balance!B283</f>
        <v>3774.83</v>
      </c>
      <c r="O16" s="18"/>
      <c r="P16" s="4">
        <v>1410</v>
      </c>
      <c r="Q16" s="16">
        <f>balance!B133</f>
        <v>0</v>
      </c>
      <c r="R16" s="18"/>
      <c r="S16" s="12">
        <v>1452</v>
      </c>
      <c r="T16" s="16">
        <f>balance!B296</f>
        <v>230335.03</v>
      </c>
      <c r="V16" s="4">
        <v>1420</v>
      </c>
      <c r="W16" s="16">
        <f>balance!B175</f>
        <v>0</v>
      </c>
      <c r="Y16" s="4">
        <v>1444</v>
      </c>
      <c r="Z16" s="33">
        <f>balance!B265</f>
        <v>0</v>
      </c>
      <c r="AB16" s="4">
        <v>149220</v>
      </c>
      <c r="AC16" s="33">
        <v>0</v>
      </c>
      <c r="AE16" s="4">
        <v>149240</v>
      </c>
      <c r="AF16" s="33">
        <v>0</v>
      </c>
      <c r="AH16" s="4">
        <v>1441</v>
      </c>
      <c r="AI16" s="33">
        <f>balance!B247</f>
        <v>0</v>
      </c>
      <c r="AK16" s="41" t="s">
        <v>96</v>
      </c>
      <c r="AL16" s="55">
        <f>AL12/AL14</f>
        <v>0.79034514652949517</v>
      </c>
      <c r="AN16" s="68"/>
      <c r="AO16" s="48" t="s">
        <v>21</v>
      </c>
      <c r="AP16" s="47">
        <f>SUM(AP12:AP15)</f>
        <v>1366366.45</v>
      </c>
      <c r="AR16" s="41" t="s">
        <v>98</v>
      </c>
      <c r="AS16" s="55">
        <f>AS12/AS14</f>
        <v>0.41483434168184358</v>
      </c>
      <c r="BK16" s="12">
        <v>4504</v>
      </c>
      <c r="BL16" s="5">
        <f>balance!B858</f>
        <v>26577.18</v>
      </c>
      <c r="BP16" s="12">
        <v>4504</v>
      </c>
      <c r="BQ16" s="5">
        <f t="shared" si="3"/>
        <v>26577.18</v>
      </c>
      <c r="BV16" s="4">
        <v>26</v>
      </c>
      <c r="BW16" s="5">
        <f>balance!B685</f>
        <v>2315480.2000000002</v>
      </c>
      <c r="BY16" s="59">
        <v>4504</v>
      </c>
      <c r="BZ16" s="21">
        <f t="shared" si="4"/>
        <v>26577.18</v>
      </c>
      <c r="CB16" s="59">
        <v>4504</v>
      </c>
      <c r="CC16" s="21">
        <f t="shared" si="5"/>
        <v>0</v>
      </c>
      <c r="CH16">
        <v>1444</v>
      </c>
      <c r="CI16" s="3">
        <f>balance!B265</f>
        <v>0</v>
      </c>
    </row>
    <row r="17" spans="1:87" ht="30" x14ac:dyDescent="0.25">
      <c r="A17" s="12" t="s">
        <v>34</v>
      </c>
      <c r="B17" s="16">
        <f>balance!B163</f>
        <v>0</v>
      </c>
      <c r="C17" s="18"/>
      <c r="D17" s="12">
        <v>1442</v>
      </c>
      <c r="E17" s="16">
        <f>balance!B253</f>
        <v>0</v>
      </c>
      <c r="F17" s="18"/>
      <c r="G17" s="12">
        <v>1417</v>
      </c>
      <c r="H17" s="16">
        <f>balance!B157</f>
        <v>0</v>
      </c>
      <c r="J17" s="26">
        <v>2904</v>
      </c>
      <c r="K17" s="16">
        <v>0</v>
      </c>
      <c r="M17" s="12">
        <v>1458</v>
      </c>
      <c r="N17" s="16">
        <f>balance!B315</f>
        <v>0</v>
      </c>
      <c r="O17" s="18"/>
      <c r="P17" s="4">
        <v>1418</v>
      </c>
      <c r="Q17" s="16">
        <f>balance!B163</f>
        <v>0</v>
      </c>
      <c r="R17" s="18"/>
      <c r="S17" s="12">
        <v>1460</v>
      </c>
      <c r="T17" s="16">
        <f>balance!B328</f>
        <v>0</v>
      </c>
      <c r="V17" s="4">
        <v>1428</v>
      </c>
      <c r="W17" s="16">
        <f>balance!B205</f>
        <v>224819.9</v>
      </c>
      <c r="Y17" s="4">
        <v>1448</v>
      </c>
      <c r="Z17" s="33">
        <f>balance!B271</f>
        <v>0</v>
      </c>
      <c r="AB17" s="4">
        <v>149320</v>
      </c>
      <c r="AC17" s="33">
        <v>0</v>
      </c>
      <c r="AE17" s="4">
        <v>149340</v>
      </c>
      <c r="AF17" s="33">
        <v>0</v>
      </c>
      <c r="AH17" s="4">
        <v>1442</v>
      </c>
      <c r="AI17" s="33">
        <v>0</v>
      </c>
      <c r="AN17" s="68" t="s">
        <v>130</v>
      </c>
      <c r="AO17" s="41">
        <v>41</v>
      </c>
      <c r="AP17" s="51">
        <f>balance!B779</f>
        <v>571817.31999999995</v>
      </c>
      <c r="BK17" s="12">
        <v>4505</v>
      </c>
      <c r="BL17" s="5">
        <f>balance!B866</f>
        <v>11791.7</v>
      </c>
      <c r="BP17" s="12">
        <v>4505</v>
      </c>
      <c r="BQ17" s="5">
        <f t="shared" si="3"/>
        <v>11791.7</v>
      </c>
      <c r="BV17" s="4" t="s">
        <v>21</v>
      </c>
      <c r="BW17" s="5">
        <f>SUM(BW13:BW16)</f>
        <v>7380896.5</v>
      </c>
      <c r="BY17" s="59">
        <v>4505</v>
      </c>
      <c r="BZ17" s="21">
        <f t="shared" si="4"/>
        <v>11791.7</v>
      </c>
      <c r="CB17" s="59">
        <v>4505</v>
      </c>
      <c r="CC17" s="21">
        <f t="shared" si="5"/>
        <v>0</v>
      </c>
      <c r="CH17">
        <v>1448</v>
      </c>
      <c r="CI17" s="3">
        <f>balance!B271</f>
        <v>0</v>
      </c>
    </row>
    <row r="18" spans="1:87" ht="30" x14ac:dyDescent="0.25">
      <c r="A18" s="12" t="s">
        <v>35</v>
      </c>
      <c r="B18" s="16">
        <f>balance!B169</f>
        <v>0</v>
      </c>
      <c r="C18" s="18"/>
      <c r="D18" s="12">
        <v>1443</v>
      </c>
      <c r="E18" s="16">
        <f>balance!B259</f>
        <v>0</v>
      </c>
      <c r="F18" s="18"/>
      <c r="G18" s="12">
        <v>1418</v>
      </c>
      <c r="H18" s="16">
        <f>balance!B163</f>
        <v>0</v>
      </c>
      <c r="J18" s="15" t="s">
        <v>21</v>
      </c>
      <c r="K18" s="27">
        <f>SUM(K7:K17)</f>
        <v>7380896.5</v>
      </c>
      <c r="M18" s="12">
        <v>1466</v>
      </c>
      <c r="N18" s="16">
        <f>balance!B347</f>
        <v>0</v>
      </c>
      <c r="O18" s="18"/>
      <c r="P18" s="4">
        <v>1426</v>
      </c>
      <c r="Q18" s="16">
        <f>balance!B193</f>
        <v>0</v>
      </c>
      <c r="R18" s="18"/>
      <c r="S18" s="12">
        <v>1468</v>
      </c>
      <c r="T18" s="16">
        <f>balance!B360</f>
        <v>0</v>
      </c>
      <c r="V18" s="4">
        <v>1436</v>
      </c>
      <c r="W18" s="16">
        <f>balance!B235</f>
        <v>0</v>
      </c>
      <c r="Y18" s="4">
        <v>1449</v>
      </c>
      <c r="Z18" s="33">
        <f>balance!B277</f>
        <v>0</v>
      </c>
      <c r="AB18" s="4">
        <v>149520</v>
      </c>
      <c r="AC18" s="33">
        <v>0</v>
      </c>
      <c r="AE18" s="4">
        <v>149540</v>
      </c>
      <c r="AF18" s="33">
        <v>0</v>
      </c>
      <c r="AH18" s="4">
        <v>1443</v>
      </c>
      <c r="AI18" s="33">
        <f>balance!B259</f>
        <v>0</v>
      </c>
      <c r="AN18" s="68" t="s">
        <v>134</v>
      </c>
      <c r="AO18" s="41">
        <v>42</v>
      </c>
      <c r="AP18" s="46">
        <f>balance!B807</f>
        <v>0</v>
      </c>
      <c r="BK18" s="12">
        <v>4506</v>
      </c>
      <c r="BL18" s="5">
        <f>balance!B875</f>
        <v>14489.52</v>
      </c>
      <c r="BP18" s="12">
        <v>4506</v>
      </c>
      <c r="BQ18" s="5">
        <f t="shared" si="3"/>
        <v>14489.52</v>
      </c>
      <c r="BV18" s="9"/>
      <c r="BW18" s="10"/>
      <c r="BY18" s="59">
        <v>4506</v>
      </c>
      <c r="BZ18" s="21">
        <f t="shared" si="4"/>
        <v>14489.52</v>
      </c>
      <c r="CB18" s="59">
        <v>4506</v>
      </c>
      <c r="CC18" s="21">
        <f t="shared" si="5"/>
        <v>0</v>
      </c>
      <c r="CH18">
        <v>1449</v>
      </c>
      <c r="CI18" s="3">
        <f>balance!B277</f>
        <v>0</v>
      </c>
    </row>
    <row r="19" spans="1:87" ht="30" x14ac:dyDescent="0.25">
      <c r="A19" s="12" t="s">
        <v>36</v>
      </c>
      <c r="B19" s="16">
        <f>balance!B175</f>
        <v>0</v>
      </c>
      <c r="C19" s="18"/>
      <c r="D19" s="12">
        <v>1444</v>
      </c>
      <c r="E19" s="16">
        <f>balance!B265</f>
        <v>0</v>
      </c>
      <c r="F19" s="18"/>
      <c r="G19" s="12">
        <v>1419</v>
      </c>
      <c r="H19" s="16">
        <f>balance!B169</f>
        <v>0</v>
      </c>
      <c r="J19" s="83" t="s">
        <v>73</v>
      </c>
      <c r="K19" s="83"/>
      <c r="M19" s="12">
        <v>149120</v>
      </c>
      <c r="N19" s="16">
        <v>0</v>
      </c>
      <c r="O19" s="18"/>
      <c r="P19" s="4">
        <v>1434</v>
      </c>
      <c r="Q19" s="16">
        <f>balance!B223</f>
        <v>0</v>
      </c>
      <c r="R19" s="18"/>
      <c r="S19" s="12">
        <v>149140</v>
      </c>
      <c r="T19" s="16">
        <v>0</v>
      </c>
      <c r="V19" s="4">
        <v>1444</v>
      </c>
      <c r="W19" s="16">
        <f>balance!B265</f>
        <v>0</v>
      </c>
      <c r="Y19" s="4">
        <v>1450</v>
      </c>
      <c r="Z19" s="33">
        <f>balance!B283</f>
        <v>3774.83</v>
      </c>
      <c r="AB19" s="4">
        <v>149620</v>
      </c>
      <c r="AC19" s="33">
        <v>0</v>
      </c>
      <c r="AE19" s="4">
        <v>149640</v>
      </c>
      <c r="AF19" s="33">
        <v>0</v>
      </c>
      <c r="AH19" s="4">
        <v>1444</v>
      </c>
      <c r="AI19" s="33">
        <f>balance!B265</f>
        <v>0</v>
      </c>
      <c r="AN19" s="68" t="s">
        <v>135</v>
      </c>
      <c r="AO19" s="41">
        <v>43</v>
      </c>
      <c r="AP19" s="46">
        <f>balance!B813</f>
        <v>0</v>
      </c>
      <c r="BK19" s="12">
        <v>4507</v>
      </c>
      <c r="BL19" s="17">
        <f>balance!B883</f>
        <v>23073.07</v>
      </c>
      <c r="BP19" s="12">
        <v>4507</v>
      </c>
      <c r="BQ19" s="5">
        <f t="shared" si="3"/>
        <v>23073.07</v>
      </c>
      <c r="BV19" s="12" t="s">
        <v>14</v>
      </c>
      <c r="BW19" s="55">
        <f>BW11/BW17</f>
        <v>0.14929605908984092</v>
      </c>
      <c r="BY19" s="59">
        <v>4507</v>
      </c>
      <c r="BZ19" s="21">
        <f t="shared" si="4"/>
        <v>23073.07</v>
      </c>
      <c r="CB19" s="59">
        <v>4507</v>
      </c>
      <c r="CC19" s="21">
        <f t="shared" si="5"/>
        <v>0</v>
      </c>
      <c r="CH19">
        <v>1450</v>
      </c>
      <c r="CI19" s="3">
        <f>balance!B283</f>
        <v>3774.83</v>
      </c>
    </row>
    <row r="20" spans="1:87" ht="18" customHeight="1" x14ac:dyDescent="0.25">
      <c r="A20" s="12" t="s">
        <v>37</v>
      </c>
      <c r="B20" s="16">
        <v>0</v>
      </c>
      <c r="C20" s="18"/>
      <c r="D20" s="12">
        <v>1448</v>
      </c>
      <c r="E20" s="16">
        <f>balance!B271</f>
        <v>0</v>
      </c>
      <c r="F20" s="18"/>
      <c r="G20" s="12">
        <v>1420</v>
      </c>
      <c r="H20" s="16">
        <f>balance!B175</f>
        <v>0</v>
      </c>
      <c r="J20" s="26">
        <v>210110</v>
      </c>
      <c r="K20" s="16">
        <f>balance!B604</f>
        <v>0</v>
      </c>
      <c r="M20" s="12">
        <v>149220</v>
      </c>
      <c r="N20" s="16">
        <v>0</v>
      </c>
      <c r="O20" s="18"/>
      <c r="P20" s="4">
        <v>1442</v>
      </c>
      <c r="Q20" s="16">
        <f>balance!B253</f>
        <v>0</v>
      </c>
      <c r="R20" s="18"/>
      <c r="S20" s="12">
        <v>149240</v>
      </c>
      <c r="T20" s="16">
        <v>0</v>
      </c>
      <c r="V20" s="4">
        <v>1452</v>
      </c>
      <c r="W20" s="16">
        <f>balance!B296</f>
        <v>230335.03</v>
      </c>
      <c r="Y20" s="4">
        <v>1451</v>
      </c>
      <c r="Z20" s="33">
        <f>balance!B289</f>
        <v>0</v>
      </c>
      <c r="AB20" s="4" t="s">
        <v>21</v>
      </c>
      <c r="AC20" s="33">
        <f>SUM(AC10:AC19)</f>
        <v>3774.83</v>
      </c>
      <c r="AE20" s="4" t="s">
        <v>21</v>
      </c>
      <c r="AF20" s="33">
        <f>SUM(AF10:AF19)</f>
        <v>455154.93</v>
      </c>
      <c r="AH20" s="4">
        <v>1448</v>
      </c>
      <c r="AI20" s="33">
        <f>balance!B271</f>
        <v>0</v>
      </c>
      <c r="AN20" s="68" t="s">
        <v>136</v>
      </c>
      <c r="AO20" s="53">
        <v>44</v>
      </c>
      <c r="AP20" s="54">
        <f>balance!B823</f>
        <v>190278.89</v>
      </c>
      <c r="BK20" s="12" t="s">
        <v>95</v>
      </c>
      <c r="BL20" s="21">
        <f>SUM(BL9:BL19)</f>
        <v>1338652.5899999999</v>
      </c>
      <c r="BM20" s="6" t="s">
        <v>112</v>
      </c>
      <c r="BN20" s="12" t="s">
        <v>94</v>
      </c>
      <c r="BO20" s="12"/>
      <c r="BP20" s="12" t="s">
        <v>95</v>
      </c>
      <c r="BQ20" s="21">
        <f t="shared" si="3"/>
        <v>1338652.5899999999</v>
      </c>
      <c r="BR20" s="15" t="s">
        <v>112</v>
      </c>
      <c r="BS20" s="12" t="s">
        <v>94</v>
      </c>
      <c r="BT20" s="12" t="s">
        <v>21</v>
      </c>
      <c r="BY20" s="59" t="s">
        <v>95</v>
      </c>
      <c r="BZ20" s="21">
        <f t="shared" si="4"/>
        <v>1338652.5899999999</v>
      </c>
      <c r="CB20" s="59" t="s">
        <v>95</v>
      </c>
      <c r="CC20" s="21" t="str">
        <f>BT20</f>
        <v>TOTAL</v>
      </c>
      <c r="CH20">
        <v>1451</v>
      </c>
      <c r="CI20" s="3">
        <f>balance!B289</f>
        <v>0</v>
      </c>
    </row>
    <row r="21" spans="1:87" x14ac:dyDescent="0.25">
      <c r="A21" s="12" t="s">
        <v>38</v>
      </c>
      <c r="B21" s="16">
        <v>0</v>
      </c>
      <c r="C21" s="18"/>
      <c r="D21" s="12">
        <v>1449</v>
      </c>
      <c r="E21" s="16">
        <f>balance!B277</f>
        <v>0</v>
      </c>
      <c r="F21" s="18"/>
      <c r="G21" s="12">
        <v>1424</v>
      </c>
      <c r="H21" s="16">
        <f>balance!B181</f>
        <v>0</v>
      </c>
      <c r="J21" s="26">
        <v>210130</v>
      </c>
      <c r="K21" s="16">
        <f>balance!B605</f>
        <v>0</v>
      </c>
      <c r="M21" s="12">
        <v>149320</v>
      </c>
      <c r="N21" s="16">
        <v>0</v>
      </c>
      <c r="O21" s="18"/>
      <c r="P21" s="4">
        <v>1450</v>
      </c>
      <c r="Q21" s="16">
        <f>balance!B283</f>
        <v>3774.83</v>
      </c>
      <c r="R21" s="18"/>
      <c r="S21" s="12">
        <v>149340</v>
      </c>
      <c r="T21" s="16">
        <v>0</v>
      </c>
      <c r="V21" s="4">
        <v>1460</v>
      </c>
      <c r="W21" s="16">
        <f>balance!B328</f>
        <v>0</v>
      </c>
      <c r="Y21" s="4">
        <v>1452</v>
      </c>
      <c r="Z21" s="33">
        <f>balance!B296</f>
        <v>230335.03</v>
      </c>
      <c r="AB21" s="9"/>
      <c r="AC21" s="37"/>
      <c r="AE21" s="9"/>
      <c r="AF21" s="37"/>
      <c r="AH21" s="4">
        <v>1449</v>
      </c>
      <c r="AI21" s="33">
        <f>balance!B277</f>
        <v>0</v>
      </c>
      <c r="AO21" s="48" t="s">
        <v>21</v>
      </c>
      <c r="AP21" s="45">
        <f>SUM(AP17:AP20)</f>
        <v>762096.21</v>
      </c>
      <c r="BK21" s="12" t="s">
        <v>21</v>
      </c>
      <c r="BL21" s="5">
        <f>BL7-BL20</f>
        <v>27713.860000000102</v>
      </c>
      <c r="BM21" s="12">
        <v>12</v>
      </c>
      <c r="BN21" s="12">
        <v>1</v>
      </c>
      <c r="BO21" s="5">
        <f>FORMULAS!AZ5</f>
        <v>1172388.93</v>
      </c>
      <c r="BP21" s="12" t="s">
        <v>21</v>
      </c>
      <c r="BQ21" s="5">
        <f t="shared" si="3"/>
        <v>27713.860000000102</v>
      </c>
      <c r="BR21" s="12">
        <v>12</v>
      </c>
      <c r="BS21" s="12">
        <v>1</v>
      </c>
      <c r="BT21" s="17">
        <f>AL14</f>
        <v>8753993.8599999994</v>
      </c>
      <c r="BU21" s="3"/>
      <c r="BY21" s="59" t="s">
        <v>21</v>
      </c>
      <c r="BZ21" s="21">
        <f t="shared" si="4"/>
        <v>27713.860000000102</v>
      </c>
      <c r="CB21" s="59" t="s">
        <v>21</v>
      </c>
      <c r="CC21" s="21">
        <f>BT21</f>
        <v>8753993.8599999994</v>
      </c>
      <c r="CH21">
        <v>1452</v>
      </c>
      <c r="CI21" s="3">
        <f>balance!B296</f>
        <v>230335.03</v>
      </c>
    </row>
    <row r="22" spans="1:87" ht="30" x14ac:dyDescent="0.25">
      <c r="A22" s="12" t="s">
        <v>39</v>
      </c>
      <c r="B22" s="16">
        <v>0</v>
      </c>
      <c r="C22" s="18"/>
      <c r="D22" s="12">
        <v>1450</v>
      </c>
      <c r="E22" s="16">
        <f>balance!B283</f>
        <v>3774.83</v>
      </c>
      <c r="F22" s="18"/>
      <c r="G22" s="12">
        <v>1473</v>
      </c>
      <c r="H22" s="16">
        <f>balance!B373</f>
        <v>0</v>
      </c>
      <c r="J22" s="26">
        <v>210150</v>
      </c>
      <c r="K22" s="16">
        <f>balance!B610</f>
        <v>0</v>
      </c>
      <c r="M22" s="12">
        <v>149420</v>
      </c>
      <c r="N22" s="16">
        <v>0</v>
      </c>
      <c r="O22" s="18"/>
      <c r="P22" s="4">
        <v>1458</v>
      </c>
      <c r="Q22" s="16">
        <f>balance!B315</f>
        <v>0</v>
      </c>
      <c r="R22" s="18"/>
      <c r="S22" s="12">
        <v>149440</v>
      </c>
      <c r="T22" s="16">
        <v>0</v>
      </c>
      <c r="V22" s="4">
        <v>1468</v>
      </c>
      <c r="W22" s="16">
        <f>balance!B360</f>
        <v>0</v>
      </c>
      <c r="Y22" s="4">
        <v>1456</v>
      </c>
      <c r="Z22" s="33">
        <f>balance!B302</f>
        <v>0</v>
      </c>
      <c r="AB22" s="6" t="s">
        <v>90</v>
      </c>
      <c r="AC22" s="55">
        <f>AC8/AC20</f>
        <v>1.3815589046394141</v>
      </c>
      <c r="AE22" s="6" t="s">
        <v>90</v>
      </c>
      <c r="AF22" s="55">
        <f>AF8/AF20</f>
        <v>1.1018250203287923</v>
      </c>
      <c r="AH22" s="40">
        <v>1450</v>
      </c>
      <c r="AI22" s="33">
        <f>balance!B283</f>
        <v>3774.83</v>
      </c>
      <c r="AO22" s="41" t="s">
        <v>103</v>
      </c>
      <c r="AP22" s="46">
        <f>AP16-AP21</f>
        <v>604270.24</v>
      </c>
      <c r="AX22" t="s">
        <v>127</v>
      </c>
      <c r="CH22">
        <v>1456</v>
      </c>
      <c r="CI22" s="3">
        <f>balance!B302</f>
        <v>0</v>
      </c>
    </row>
    <row r="23" spans="1:87" ht="45" x14ac:dyDescent="0.25">
      <c r="A23" s="12" t="s">
        <v>40</v>
      </c>
      <c r="B23" s="16">
        <f>balance!B181</f>
        <v>0</v>
      </c>
      <c r="C23" s="18"/>
      <c r="D23" s="12">
        <v>1451</v>
      </c>
      <c r="E23" s="16">
        <v>0</v>
      </c>
      <c r="F23" s="18"/>
      <c r="G23" s="12">
        <v>1474</v>
      </c>
      <c r="H23" s="16">
        <v>0</v>
      </c>
      <c r="J23" s="26">
        <v>210210</v>
      </c>
      <c r="K23" s="16">
        <f>balance!B614</f>
        <v>0</v>
      </c>
      <c r="M23" s="12">
        <v>149520</v>
      </c>
      <c r="N23" s="16">
        <v>0</v>
      </c>
      <c r="O23" s="18"/>
      <c r="P23" s="4">
        <v>1466</v>
      </c>
      <c r="Q23" s="16">
        <f>balance!B347</f>
        <v>0</v>
      </c>
      <c r="R23" s="18"/>
      <c r="S23" s="12">
        <v>149540</v>
      </c>
      <c r="T23" s="16">
        <v>0</v>
      </c>
      <c r="V23" s="4">
        <v>149140</v>
      </c>
      <c r="W23" s="16">
        <v>0</v>
      </c>
      <c r="Y23" s="4">
        <v>1457</v>
      </c>
      <c r="Z23" s="33">
        <f>balance!B309</f>
        <v>0</v>
      </c>
      <c r="AB23" s="9"/>
      <c r="AC23" s="37"/>
      <c r="AH23" s="4">
        <v>1451</v>
      </c>
      <c r="AI23" s="33">
        <f>balance!B289</f>
        <v>0</v>
      </c>
      <c r="AO23" s="41" t="s">
        <v>102</v>
      </c>
      <c r="AP23" s="55">
        <f>AP10/AP22</f>
        <v>0.95413664588214708</v>
      </c>
      <c r="BK23" s="58" t="s">
        <v>111</v>
      </c>
      <c r="BL23" s="55">
        <f>BL21/(BO21/BN21)*BM21</f>
        <v>0.28366552386331495</v>
      </c>
      <c r="BP23" s="58" t="s">
        <v>111</v>
      </c>
      <c r="BQ23" s="55">
        <f>BQ21/(BT21/BS21)*BR21</f>
        <v>3.7990239120410038E-2</v>
      </c>
      <c r="CH23">
        <v>1457</v>
      </c>
      <c r="CI23" s="3">
        <f>balance!B309</f>
        <v>0</v>
      </c>
    </row>
    <row r="24" spans="1:87" x14ac:dyDescent="0.25">
      <c r="A24" s="12" t="s">
        <v>41</v>
      </c>
      <c r="B24" s="16">
        <f>balance!B187</f>
        <v>0</v>
      </c>
      <c r="C24" s="18"/>
      <c r="D24" s="12">
        <v>1452</v>
      </c>
      <c r="E24" s="16">
        <f>balance!B296</f>
        <v>230335.03</v>
      </c>
      <c r="F24" s="18"/>
      <c r="G24" s="12">
        <v>1475</v>
      </c>
      <c r="H24" s="16">
        <f>balance!B379</f>
        <v>0</v>
      </c>
      <c r="J24" s="26">
        <v>210330</v>
      </c>
      <c r="K24" s="16">
        <f>balance!B622</f>
        <v>0</v>
      </c>
      <c r="M24" s="12">
        <v>149620</v>
      </c>
      <c r="N24" s="16">
        <v>0</v>
      </c>
      <c r="O24" s="18"/>
      <c r="P24" s="4">
        <v>149120</v>
      </c>
      <c r="Q24" s="16">
        <v>0</v>
      </c>
      <c r="R24" s="18"/>
      <c r="S24" s="12">
        <v>149640</v>
      </c>
      <c r="T24" s="16">
        <v>0</v>
      </c>
      <c r="V24" s="4">
        <v>149240</v>
      </c>
      <c r="W24" s="16">
        <v>0</v>
      </c>
      <c r="Y24" s="4">
        <v>1458</v>
      </c>
      <c r="Z24" s="33">
        <f>balance!B315</f>
        <v>0</v>
      </c>
      <c r="AB24" s="9"/>
      <c r="AC24" s="37"/>
      <c r="AH24" s="4">
        <v>1452</v>
      </c>
      <c r="AI24" s="33">
        <f>balance!B296</f>
        <v>230335.03</v>
      </c>
      <c r="AO24" s="44"/>
      <c r="AP24" s="52"/>
      <c r="CH24">
        <v>1458</v>
      </c>
      <c r="CI24" s="3">
        <f>balance!B315</f>
        <v>0</v>
      </c>
    </row>
    <row r="25" spans="1:87" x14ac:dyDescent="0.25">
      <c r="A25" s="12" t="s">
        <v>42</v>
      </c>
      <c r="B25" s="16">
        <f>balance!B193</f>
        <v>0</v>
      </c>
      <c r="C25" s="18"/>
      <c r="D25" s="12">
        <v>1456</v>
      </c>
      <c r="E25" s="16">
        <f>balance!B302</f>
        <v>0</v>
      </c>
      <c r="F25" s="18"/>
      <c r="G25" s="12">
        <v>1476</v>
      </c>
      <c r="H25" s="16">
        <v>0</v>
      </c>
      <c r="J25" s="26">
        <v>2203</v>
      </c>
      <c r="K25" s="16">
        <v>0</v>
      </c>
      <c r="M25" s="15" t="s">
        <v>21</v>
      </c>
      <c r="N25" s="31">
        <f>SUM(N10:N24)</f>
        <v>138385.15</v>
      </c>
      <c r="O25" s="32"/>
      <c r="P25" s="4">
        <v>149220</v>
      </c>
      <c r="Q25" s="31">
        <v>0</v>
      </c>
      <c r="R25" s="32"/>
      <c r="S25" s="15" t="s">
        <v>21</v>
      </c>
      <c r="T25" s="22">
        <f>SUM(T10:T24)</f>
        <v>7807924.1300000008</v>
      </c>
      <c r="V25" s="4">
        <v>149340</v>
      </c>
      <c r="W25" s="31">
        <v>0</v>
      </c>
      <c r="Y25" s="4">
        <v>1459</v>
      </c>
      <c r="Z25" s="34">
        <f>balance!B321</f>
        <v>0</v>
      </c>
      <c r="AB25" s="9"/>
      <c r="AC25" s="38"/>
      <c r="AH25" s="4">
        <v>1456</v>
      </c>
      <c r="AI25" s="33">
        <f>balance!B302</f>
        <v>0</v>
      </c>
      <c r="AO25" s="44"/>
      <c r="AP25" s="52"/>
      <c r="CH25">
        <v>1459</v>
      </c>
      <c r="CI25" s="3">
        <f>balance!B321</f>
        <v>0</v>
      </c>
    </row>
    <row r="26" spans="1:87" x14ac:dyDescent="0.25">
      <c r="A26" s="12" t="s">
        <v>117</v>
      </c>
      <c r="B26" s="16">
        <f>balance!B283</f>
        <v>3774.83</v>
      </c>
      <c r="C26" s="18"/>
      <c r="D26" s="12">
        <v>1457</v>
      </c>
      <c r="E26" s="16">
        <f>balance!B309</f>
        <v>0</v>
      </c>
      <c r="F26" s="18"/>
      <c r="G26" s="12">
        <v>1477</v>
      </c>
      <c r="H26" s="16">
        <f>balance!B385</f>
        <v>0</v>
      </c>
      <c r="J26" s="26">
        <v>2790</v>
      </c>
      <c r="K26" s="16">
        <f>balance!B741</f>
        <v>0</v>
      </c>
      <c r="P26" s="4">
        <v>149320</v>
      </c>
      <c r="Q26" s="16">
        <v>0</v>
      </c>
      <c r="V26" s="4">
        <v>149440</v>
      </c>
      <c r="W26" s="16">
        <v>0</v>
      </c>
      <c r="Y26" s="4">
        <v>1460</v>
      </c>
      <c r="Z26" s="33">
        <f>balance!B328</f>
        <v>0</v>
      </c>
      <c r="AB26" s="9"/>
      <c r="AC26" s="37"/>
      <c r="AH26" s="4">
        <v>1457</v>
      </c>
      <c r="AI26" s="34">
        <f>balance!B309</f>
        <v>0</v>
      </c>
      <c r="AO26" s="44"/>
      <c r="AP26" s="52"/>
      <c r="CH26">
        <v>1460</v>
      </c>
      <c r="CI26" s="3">
        <f>balance!B328</f>
        <v>0</v>
      </c>
    </row>
    <row r="27" spans="1:87" ht="30" x14ac:dyDescent="0.25">
      <c r="A27" s="12" t="s">
        <v>43</v>
      </c>
      <c r="B27" s="16">
        <f>balance!B205</f>
        <v>224819.9</v>
      </c>
      <c r="C27" s="18"/>
      <c r="D27" s="12">
        <v>1458</v>
      </c>
      <c r="E27" s="16">
        <f>balance!B315</f>
        <v>0</v>
      </c>
      <c r="F27" s="18"/>
      <c r="G27" s="12">
        <v>1478</v>
      </c>
      <c r="H27" s="16">
        <v>0</v>
      </c>
      <c r="J27" s="6" t="s">
        <v>21</v>
      </c>
      <c r="K27" s="17">
        <f>SUM(K20:K26)</f>
        <v>0</v>
      </c>
      <c r="M27" s="6" t="s">
        <v>81</v>
      </c>
      <c r="N27" s="55">
        <f>N8/N25</f>
        <v>2.7277710072215119E-2</v>
      </c>
      <c r="O27" s="19"/>
      <c r="P27" s="4">
        <v>149420</v>
      </c>
      <c r="Q27" s="16">
        <v>0</v>
      </c>
      <c r="R27" s="19"/>
      <c r="S27" s="6" t="s">
        <v>81</v>
      </c>
      <c r="T27" s="55">
        <f>T8/T25</f>
        <v>2.9500162420251382E-2</v>
      </c>
      <c r="V27" s="4">
        <v>149540</v>
      </c>
      <c r="W27" s="16">
        <v>0</v>
      </c>
      <c r="Y27" s="4">
        <v>1464</v>
      </c>
      <c r="Z27" s="33">
        <f>balance!B334</f>
        <v>0</v>
      </c>
      <c r="AB27" s="9"/>
      <c r="AC27" s="37"/>
      <c r="AH27" s="4">
        <v>1458</v>
      </c>
      <c r="AI27" s="33">
        <f>balance!B315</f>
        <v>0</v>
      </c>
      <c r="CH27">
        <v>1464</v>
      </c>
      <c r="CI27" s="3">
        <f>balance!B334</f>
        <v>0</v>
      </c>
    </row>
    <row r="28" spans="1:87" x14ac:dyDescent="0.25">
      <c r="A28" s="12" t="s">
        <v>65</v>
      </c>
      <c r="B28" s="16">
        <f>balance!B296</f>
        <v>230335.03</v>
      </c>
      <c r="C28" s="18"/>
      <c r="D28" s="12">
        <v>1459</v>
      </c>
      <c r="E28" s="16">
        <f>balance!B321</f>
        <v>0</v>
      </c>
      <c r="F28" s="18"/>
      <c r="G28" s="12">
        <v>1491</v>
      </c>
      <c r="H28" s="16">
        <v>0</v>
      </c>
      <c r="P28" s="4">
        <v>149520</v>
      </c>
      <c r="Q28" s="16">
        <v>0</v>
      </c>
      <c r="S28" s="11"/>
      <c r="V28" s="4">
        <v>149640</v>
      </c>
      <c r="W28" s="16">
        <v>0</v>
      </c>
      <c r="Y28" s="4">
        <v>1465</v>
      </c>
      <c r="Z28" s="33">
        <f>balance!B341</f>
        <v>0</v>
      </c>
      <c r="AB28" s="9"/>
      <c r="AC28" s="37"/>
      <c r="AH28" s="4">
        <v>1459</v>
      </c>
      <c r="AI28" s="33">
        <f>balance!B321</f>
        <v>0</v>
      </c>
      <c r="CH28">
        <v>1465</v>
      </c>
      <c r="CI28" s="3">
        <f>balance!B341</f>
        <v>0</v>
      </c>
    </row>
    <row r="29" spans="1:87" x14ac:dyDescent="0.25">
      <c r="A29" s="12" t="s">
        <v>44</v>
      </c>
      <c r="B29" s="16">
        <f>balance!B427</f>
        <v>-546063.68000000005</v>
      </c>
      <c r="C29" s="18"/>
      <c r="D29" s="12">
        <v>1460</v>
      </c>
      <c r="E29" s="16">
        <f>balance!B328</f>
        <v>0</v>
      </c>
      <c r="F29" s="18"/>
      <c r="G29" s="12">
        <v>1494</v>
      </c>
      <c r="H29" s="16">
        <v>0</v>
      </c>
      <c r="P29" s="4">
        <v>149620</v>
      </c>
      <c r="Q29" s="31">
        <v>0</v>
      </c>
      <c r="V29" s="15" t="s">
        <v>21</v>
      </c>
      <c r="W29" s="27">
        <f>SUM(W14:W28)</f>
        <v>7807924.1300000008</v>
      </c>
      <c r="Y29" s="4">
        <v>1466</v>
      </c>
      <c r="Z29" s="35">
        <f>balance!B347</f>
        <v>0</v>
      </c>
      <c r="AB29" s="9"/>
      <c r="AC29" s="39"/>
      <c r="AH29" s="4">
        <v>1460</v>
      </c>
      <c r="AI29" s="33">
        <f>balance!B328</f>
        <v>0</v>
      </c>
      <c r="CH29">
        <v>1466</v>
      </c>
      <c r="CI29" s="3">
        <f>balance!B347</f>
        <v>0</v>
      </c>
    </row>
    <row r="30" spans="1:87" x14ac:dyDescent="0.25">
      <c r="A30" s="12" t="s">
        <v>45</v>
      </c>
      <c r="B30" s="16">
        <f>balance!B440</f>
        <v>79759.8</v>
      </c>
      <c r="C30" s="18"/>
      <c r="D30" s="12">
        <v>1464</v>
      </c>
      <c r="E30" s="16">
        <f>balance!B334</f>
        <v>0</v>
      </c>
      <c r="F30" s="18"/>
      <c r="G30" s="12">
        <v>15</v>
      </c>
      <c r="H30" s="16">
        <v>0</v>
      </c>
      <c r="J30" s="28" t="str">
        <f>J4</f>
        <v>ACT PROD NET</v>
      </c>
      <c r="K30" s="17">
        <f>K4</f>
        <v>8062024.5</v>
      </c>
      <c r="P30" s="15" t="s">
        <v>21</v>
      </c>
      <c r="Q30" s="17">
        <f>SUM(Q15:Q29)</f>
        <v>138385.15</v>
      </c>
      <c r="Y30" s="4">
        <v>1467</v>
      </c>
      <c r="Z30" s="33">
        <f>balance!B353</f>
        <v>0</v>
      </c>
      <c r="AB30" s="9"/>
      <c r="AC30" s="37"/>
      <c r="AH30" s="4">
        <v>1464</v>
      </c>
      <c r="AI30" s="33">
        <f>balance!B334</f>
        <v>0</v>
      </c>
      <c r="CH30">
        <v>1467</v>
      </c>
      <c r="CI30" s="3">
        <f>balance!B353</f>
        <v>0</v>
      </c>
    </row>
    <row r="31" spans="1:87" ht="27.75" customHeight="1" x14ac:dyDescent="0.25">
      <c r="A31" s="12" t="s">
        <v>46</v>
      </c>
      <c r="B31" s="16">
        <f>balance!B504</f>
        <v>0</v>
      </c>
      <c r="C31" s="18"/>
      <c r="D31" s="12">
        <v>1465</v>
      </c>
      <c r="E31" s="16">
        <f>balance!B341</f>
        <v>0</v>
      </c>
      <c r="F31" s="18"/>
      <c r="G31" s="12">
        <v>1701</v>
      </c>
      <c r="H31" s="16">
        <v>0</v>
      </c>
      <c r="J31" s="29" t="s">
        <v>78</v>
      </c>
      <c r="K31" s="17">
        <f>K18</f>
        <v>7380896.5</v>
      </c>
      <c r="Y31" s="4">
        <v>1468</v>
      </c>
      <c r="Z31" s="33">
        <f>balance!B360</f>
        <v>0</v>
      </c>
      <c r="AB31" s="9"/>
      <c r="AC31" s="37"/>
      <c r="AH31" s="4">
        <v>1465</v>
      </c>
      <c r="AI31" s="33">
        <f>balance!B341</f>
        <v>0</v>
      </c>
      <c r="CH31">
        <v>1468</v>
      </c>
      <c r="CI31" s="3">
        <f>balance!B360</f>
        <v>0</v>
      </c>
    </row>
    <row r="32" spans="1:87" ht="45" x14ac:dyDescent="0.25">
      <c r="A32" s="12" t="s">
        <v>47</v>
      </c>
      <c r="B32" s="16">
        <v>0</v>
      </c>
      <c r="C32" s="18"/>
      <c r="D32" s="12">
        <v>1466</v>
      </c>
      <c r="E32" s="16">
        <f>balance!B347</f>
        <v>0</v>
      </c>
      <c r="F32" s="18"/>
      <c r="G32" s="12" t="s">
        <v>67</v>
      </c>
      <c r="H32" s="16">
        <v>0</v>
      </c>
      <c r="P32" s="6" t="s">
        <v>82</v>
      </c>
      <c r="Q32" s="55">
        <f>Q13/Q30</f>
        <v>2.7277710072215119E-2</v>
      </c>
      <c r="V32" s="6" t="s">
        <v>82</v>
      </c>
      <c r="W32" s="55">
        <f>W13/W29</f>
        <v>5.829397448307428E-2</v>
      </c>
      <c r="Y32" s="4">
        <v>1472</v>
      </c>
      <c r="Z32" s="33">
        <f>balance!B366</f>
        <v>0</v>
      </c>
      <c r="AB32" s="9"/>
      <c r="AC32" s="37"/>
      <c r="AH32" s="4">
        <v>1466</v>
      </c>
      <c r="AI32" s="33">
        <f>balance!B347</f>
        <v>0</v>
      </c>
      <c r="CH32">
        <v>1472</v>
      </c>
      <c r="CI32" s="3">
        <f>balance!B366</f>
        <v>0</v>
      </c>
    </row>
    <row r="33" spans="1:87" x14ac:dyDescent="0.25">
      <c r="A33" s="12" t="s">
        <v>48</v>
      </c>
      <c r="B33" s="16">
        <v>0</v>
      </c>
      <c r="C33" s="18"/>
      <c r="D33" s="12">
        <v>1467</v>
      </c>
      <c r="E33" s="16">
        <f>balance!B353</f>
        <v>0</v>
      </c>
      <c r="F33" s="18"/>
      <c r="G33" s="12">
        <v>1901</v>
      </c>
      <c r="H33" s="16">
        <f>balance!B548</f>
        <v>0</v>
      </c>
      <c r="J33" s="12" t="s">
        <v>79</v>
      </c>
      <c r="K33" s="55">
        <f>K30/K31</f>
        <v>1.0922825567327763</v>
      </c>
      <c r="Y33" s="4">
        <v>1479</v>
      </c>
      <c r="Z33" s="33">
        <f>balance!B391</f>
        <v>0</v>
      </c>
      <c r="AB33" s="9"/>
      <c r="AC33" s="37"/>
      <c r="AH33" s="4">
        <v>1467</v>
      </c>
      <c r="AI33" s="33">
        <f>balance!B353</f>
        <v>0</v>
      </c>
      <c r="CH33">
        <v>1479</v>
      </c>
      <c r="CI33" s="3">
        <f>balance!B391</f>
        <v>0</v>
      </c>
    </row>
    <row r="34" spans="1:87" x14ac:dyDescent="0.25">
      <c r="A34" s="12" t="s">
        <v>49</v>
      </c>
      <c r="B34" s="16">
        <v>0</v>
      </c>
      <c r="C34" s="18"/>
      <c r="D34" s="12">
        <v>1468</v>
      </c>
      <c r="E34" s="16">
        <f>balance!B360</f>
        <v>0</v>
      </c>
      <c r="F34" s="18"/>
      <c r="G34" s="12">
        <v>190205</v>
      </c>
      <c r="H34" s="16">
        <f>balance!B555</f>
        <v>0</v>
      </c>
      <c r="Y34" s="4">
        <v>1480</v>
      </c>
      <c r="Z34" s="33">
        <v>0</v>
      </c>
      <c r="AB34" s="9"/>
      <c r="AC34" s="37"/>
      <c r="AH34" s="4">
        <v>1468</v>
      </c>
      <c r="AI34" s="33">
        <f>balance!B360</f>
        <v>0</v>
      </c>
      <c r="CH34">
        <v>1480</v>
      </c>
      <c r="CI34">
        <v>0</v>
      </c>
    </row>
    <row r="35" spans="1:87" x14ac:dyDescent="0.25">
      <c r="A35" s="12" t="s">
        <v>50</v>
      </c>
      <c r="B35" s="16">
        <f>balance!B531</f>
        <v>47557.51</v>
      </c>
      <c r="C35" s="18"/>
      <c r="D35" s="12">
        <v>1472</v>
      </c>
      <c r="E35" s="16">
        <f>balance!B366</f>
        <v>0</v>
      </c>
      <c r="F35" s="18"/>
      <c r="G35" s="12">
        <v>190210</v>
      </c>
      <c r="H35" s="16">
        <f>balance!B556</f>
        <v>0</v>
      </c>
      <c r="Y35" s="4">
        <v>1481</v>
      </c>
      <c r="Z35" s="33">
        <f>balance!B397</f>
        <v>0</v>
      </c>
      <c r="AB35" s="9"/>
      <c r="AC35" s="37"/>
      <c r="AH35" s="4">
        <v>1472</v>
      </c>
      <c r="AI35" s="33">
        <f>balance!B366</f>
        <v>0</v>
      </c>
      <c r="CH35">
        <v>1481</v>
      </c>
    </row>
    <row r="36" spans="1:87" x14ac:dyDescent="0.25">
      <c r="A36" s="12" t="s">
        <v>52</v>
      </c>
      <c r="B36" s="16">
        <f>balance!B547</f>
        <v>124492.19</v>
      </c>
      <c r="C36" s="18"/>
      <c r="D36" s="12">
        <v>1479</v>
      </c>
      <c r="E36" s="16">
        <f>balance!B391</f>
        <v>0</v>
      </c>
      <c r="F36" s="18"/>
      <c r="G36" s="12">
        <v>190215</v>
      </c>
      <c r="H36" s="16">
        <f>balance!B557</f>
        <v>0</v>
      </c>
      <c r="Y36" s="4">
        <v>1482</v>
      </c>
      <c r="Z36" s="33">
        <v>0</v>
      </c>
      <c r="AB36" s="9"/>
      <c r="AC36" s="37"/>
      <c r="AH36" s="4">
        <v>1479</v>
      </c>
      <c r="AI36" s="33">
        <f>balance!B391</f>
        <v>0</v>
      </c>
      <c r="CH36">
        <v>1482</v>
      </c>
    </row>
    <row r="37" spans="1:87" x14ac:dyDescent="0.25">
      <c r="A37" s="12" t="s">
        <v>53</v>
      </c>
      <c r="B37" s="16">
        <v>0</v>
      </c>
      <c r="C37" s="18"/>
      <c r="D37" s="12">
        <v>1480</v>
      </c>
      <c r="E37" s="16">
        <v>0</v>
      </c>
      <c r="F37" s="18"/>
      <c r="G37" s="12">
        <v>190220</v>
      </c>
      <c r="H37" s="16">
        <f>balance!B558</f>
        <v>0</v>
      </c>
      <c r="Y37" s="4">
        <v>1483</v>
      </c>
      <c r="Z37" s="33">
        <f>balance!B403</f>
        <v>0</v>
      </c>
      <c r="AB37" s="9"/>
      <c r="AC37" s="37"/>
      <c r="AH37" s="4">
        <v>1480</v>
      </c>
      <c r="AI37" s="33">
        <v>0</v>
      </c>
      <c r="CH37">
        <v>1483</v>
      </c>
    </row>
    <row r="38" spans="1:87" x14ac:dyDescent="0.25">
      <c r="A38" s="12" t="s">
        <v>54</v>
      </c>
      <c r="B38" s="16">
        <v>0</v>
      </c>
      <c r="C38" s="18"/>
      <c r="D38" s="12">
        <v>1481</v>
      </c>
      <c r="E38" s="16">
        <f>balance!B397</f>
        <v>0</v>
      </c>
      <c r="F38" s="18"/>
      <c r="G38" s="12">
        <v>190240</v>
      </c>
      <c r="H38" s="16">
        <v>0</v>
      </c>
      <c r="Y38" s="4">
        <v>1484</v>
      </c>
      <c r="Z38" s="33">
        <v>0</v>
      </c>
      <c r="AB38" s="9"/>
      <c r="AC38" s="37"/>
      <c r="AH38" s="4">
        <v>1481</v>
      </c>
      <c r="AI38" s="33">
        <f>balance!B397</f>
        <v>0</v>
      </c>
      <c r="CH38">
        <v>1484</v>
      </c>
    </row>
    <row r="39" spans="1:87" x14ac:dyDescent="0.25">
      <c r="A39" s="12" t="s">
        <v>55</v>
      </c>
      <c r="B39" s="16">
        <v>0</v>
      </c>
      <c r="C39" s="18"/>
      <c r="D39" s="12">
        <v>1482</v>
      </c>
      <c r="E39" s="16">
        <v>0</v>
      </c>
      <c r="F39" s="18"/>
      <c r="G39" s="12">
        <v>190250</v>
      </c>
      <c r="H39" s="16">
        <v>0</v>
      </c>
      <c r="Y39" s="4">
        <v>1485</v>
      </c>
      <c r="Z39" s="33">
        <f>balance!B409</f>
        <v>0</v>
      </c>
      <c r="AB39" s="9"/>
      <c r="AC39" s="37"/>
      <c r="AH39" s="4">
        <v>1482</v>
      </c>
      <c r="AI39" s="34">
        <v>0</v>
      </c>
      <c r="CH39">
        <v>1485</v>
      </c>
    </row>
    <row r="40" spans="1:87" x14ac:dyDescent="0.25">
      <c r="A40" s="12" t="s">
        <v>56</v>
      </c>
      <c r="B40" s="16">
        <v>0</v>
      </c>
      <c r="C40" s="18"/>
      <c r="D40" s="12">
        <v>1483</v>
      </c>
      <c r="E40" s="16">
        <f>balance!B403</f>
        <v>0</v>
      </c>
      <c r="F40" s="18"/>
      <c r="G40" s="12">
        <v>190280</v>
      </c>
      <c r="H40" s="16">
        <f>balance!B570</f>
        <v>0</v>
      </c>
      <c r="Y40" s="4">
        <v>1486</v>
      </c>
      <c r="Z40" s="33">
        <v>0</v>
      </c>
      <c r="AB40" s="9"/>
      <c r="AC40" s="37"/>
      <c r="AH40" s="4">
        <v>1483</v>
      </c>
      <c r="AI40" s="33">
        <f>balance!B403</f>
        <v>0</v>
      </c>
      <c r="CH40">
        <v>1486</v>
      </c>
    </row>
    <row r="41" spans="1:87" x14ac:dyDescent="0.25">
      <c r="A41" s="12" t="s">
        <v>57</v>
      </c>
      <c r="B41" s="16">
        <v>0</v>
      </c>
      <c r="C41" s="18"/>
      <c r="D41" s="12">
        <v>1484</v>
      </c>
      <c r="E41" s="16">
        <v>0</v>
      </c>
      <c r="F41" s="18"/>
      <c r="G41" s="12">
        <v>190286</v>
      </c>
      <c r="H41" s="16">
        <f>balance!B572</f>
        <v>0</v>
      </c>
      <c r="Y41" s="4">
        <v>1487</v>
      </c>
      <c r="Z41" s="33">
        <f>balance!B415</f>
        <v>0</v>
      </c>
      <c r="AB41" s="9"/>
      <c r="AC41" s="37"/>
      <c r="AH41" s="4">
        <v>1484</v>
      </c>
      <c r="AI41" s="33">
        <v>0</v>
      </c>
      <c r="CH41">
        <v>1487</v>
      </c>
    </row>
    <row r="42" spans="1:87" x14ac:dyDescent="0.25">
      <c r="A42" s="12" t="s">
        <v>58</v>
      </c>
      <c r="B42" s="16">
        <v>0</v>
      </c>
      <c r="C42" s="18"/>
      <c r="D42" s="12">
        <v>1485</v>
      </c>
      <c r="E42" s="16">
        <f>balance!B409</f>
        <v>0</v>
      </c>
      <c r="F42" s="18"/>
      <c r="G42" s="12">
        <v>1903</v>
      </c>
      <c r="H42" s="16">
        <v>0</v>
      </c>
      <c r="Y42" s="4">
        <v>1488</v>
      </c>
      <c r="Z42" s="33">
        <v>0</v>
      </c>
      <c r="AB42" s="9"/>
      <c r="AC42" s="37"/>
      <c r="AH42" s="4">
        <v>1485</v>
      </c>
      <c r="AI42" s="33">
        <f>balance!B409</f>
        <v>0</v>
      </c>
      <c r="CH42">
        <v>1488</v>
      </c>
    </row>
    <row r="43" spans="1:87" x14ac:dyDescent="0.25">
      <c r="A43" s="12" t="s">
        <v>59</v>
      </c>
      <c r="B43" s="16">
        <v>0</v>
      </c>
      <c r="C43" s="18"/>
      <c r="D43" s="12">
        <v>1486</v>
      </c>
      <c r="E43" s="16">
        <v>0</v>
      </c>
      <c r="F43" s="18"/>
      <c r="G43" s="6" t="s">
        <v>21</v>
      </c>
      <c r="H43" s="17">
        <f>SUM(H4:H42)</f>
        <v>8062024.5</v>
      </c>
      <c r="Y43" s="4">
        <v>1489</v>
      </c>
      <c r="Z43" s="33">
        <f>balance!B421</f>
        <v>0</v>
      </c>
      <c r="AB43" s="9"/>
      <c r="AC43" s="37"/>
      <c r="AH43" s="4">
        <v>1486</v>
      </c>
      <c r="AI43" s="33">
        <v>0</v>
      </c>
      <c r="CH43">
        <v>1489</v>
      </c>
    </row>
    <row r="44" spans="1:87" x14ac:dyDescent="0.25">
      <c r="A44" s="12" t="s">
        <v>60</v>
      </c>
      <c r="B44" s="16">
        <v>0</v>
      </c>
      <c r="C44" s="18"/>
      <c r="D44" s="12">
        <v>1489</v>
      </c>
      <c r="E44" s="16">
        <f>balance!B421</f>
        <v>0</v>
      </c>
      <c r="F44" s="18"/>
      <c r="Y44" s="4">
        <v>1490</v>
      </c>
      <c r="Z44" s="33">
        <v>0</v>
      </c>
      <c r="AB44" s="9"/>
      <c r="AC44" s="37"/>
      <c r="AH44" s="4">
        <v>1487</v>
      </c>
      <c r="AI44" s="33">
        <f>balance!B415</f>
        <v>0</v>
      </c>
      <c r="CH44">
        <v>1490</v>
      </c>
    </row>
    <row r="45" spans="1:87" ht="21.75" customHeight="1" x14ac:dyDescent="0.25">
      <c r="A45" s="12" t="s">
        <v>61</v>
      </c>
      <c r="B45" s="16">
        <v>0</v>
      </c>
      <c r="C45" s="18"/>
      <c r="D45" s="12">
        <v>1490</v>
      </c>
      <c r="E45" s="16">
        <v>0</v>
      </c>
      <c r="F45" s="18"/>
      <c r="G45" s="6" t="s">
        <v>68</v>
      </c>
      <c r="H45" s="17">
        <f>balance!B1</f>
        <v>8753993.8599999994</v>
      </c>
      <c r="Y45" s="4">
        <v>1492</v>
      </c>
      <c r="Z45" s="33">
        <v>0</v>
      </c>
      <c r="AB45" s="9"/>
      <c r="AC45" s="37"/>
      <c r="AH45" s="4">
        <v>1488</v>
      </c>
      <c r="AI45" s="33">
        <v>0</v>
      </c>
      <c r="CH45">
        <v>1492</v>
      </c>
    </row>
    <row r="46" spans="1:87" x14ac:dyDescent="0.25">
      <c r="A46" s="12" t="s">
        <v>21</v>
      </c>
      <c r="B46" s="22">
        <f>SUM(B10:B45)</f>
        <v>164675.57999999996</v>
      </c>
      <c r="C46" s="18"/>
      <c r="D46" s="12">
        <v>1487</v>
      </c>
      <c r="E46" s="16">
        <f>balance!B415</f>
        <v>0</v>
      </c>
      <c r="F46" s="18"/>
      <c r="Y46" s="4">
        <v>1493</v>
      </c>
      <c r="Z46" s="33">
        <v>0</v>
      </c>
      <c r="AB46" s="9"/>
      <c r="AC46" s="37"/>
      <c r="AH46" s="4">
        <v>1489</v>
      </c>
      <c r="AI46" s="33">
        <f>balance!B421</f>
        <v>0</v>
      </c>
      <c r="CH46">
        <v>1493</v>
      </c>
    </row>
    <row r="47" spans="1:87" x14ac:dyDescent="0.25">
      <c r="B47" s="16"/>
      <c r="C47" s="18"/>
      <c r="D47" s="12">
        <v>1488</v>
      </c>
      <c r="E47" s="16">
        <v>0</v>
      </c>
      <c r="F47" s="18"/>
      <c r="G47" s="13" t="s">
        <v>70</v>
      </c>
      <c r="H47" s="17">
        <f>H43</f>
        <v>8062024.5</v>
      </c>
      <c r="Y47" s="4">
        <v>1495</v>
      </c>
      <c r="Z47" s="33">
        <v>0</v>
      </c>
      <c r="AB47" s="9"/>
      <c r="AC47" s="37"/>
      <c r="AH47" s="4">
        <v>1490</v>
      </c>
      <c r="AI47" s="33">
        <v>0</v>
      </c>
      <c r="CH47">
        <v>1495</v>
      </c>
    </row>
    <row r="48" spans="1:87" x14ac:dyDescent="0.25">
      <c r="A48" s="12" t="s">
        <v>62</v>
      </c>
      <c r="B48" s="16">
        <f>B7</f>
        <v>1234098.6099999999</v>
      </c>
      <c r="C48" s="18"/>
      <c r="D48" s="12">
        <v>1492</v>
      </c>
      <c r="E48" s="16">
        <v>0</v>
      </c>
      <c r="F48" s="18"/>
      <c r="G48" s="13" t="s">
        <v>71</v>
      </c>
      <c r="H48" s="17">
        <f>H45</f>
        <v>8753993.8599999994</v>
      </c>
      <c r="Y48" s="4">
        <v>1496</v>
      </c>
      <c r="Z48" s="33">
        <v>0</v>
      </c>
      <c r="AB48" s="9"/>
      <c r="AC48" s="37"/>
      <c r="AH48" s="4">
        <v>1492</v>
      </c>
      <c r="AI48" s="33">
        <v>0</v>
      </c>
      <c r="CH48">
        <v>1496</v>
      </c>
    </row>
    <row r="49" spans="1:86" ht="22.5" customHeight="1" x14ac:dyDescent="0.25">
      <c r="A49" s="12" t="s">
        <v>63</v>
      </c>
      <c r="B49" s="16">
        <f>B46</f>
        <v>164675.57999999996</v>
      </c>
      <c r="C49" s="18"/>
      <c r="D49" s="12">
        <v>1493</v>
      </c>
      <c r="E49" s="16">
        <v>0</v>
      </c>
      <c r="F49" s="18"/>
      <c r="G49" s="20" t="s">
        <v>72</v>
      </c>
      <c r="H49" s="55">
        <f>H47/H48</f>
        <v>0.92095386733570317</v>
      </c>
      <c r="Y49" s="12" t="s">
        <v>21</v>
      </c>
      <c r="Z49" s="27">
        <f>SUM(Z3:Z48)</f>
        <v>458929.76</v>
      </c>
      <c r="AH49" s="4">
        <v>1493</v>
      </c>
      <c r="AI49" s="33">
        <v>0</v>
      </c>
      <c r="CH49">
        <v>1499</v>
      </c>
    </row>
    <row r="50" spans="1:86" x14ac:dyDescent="0.25">
      <c r="A50" s="12" t="s">
        <v>64</v>
      </c>
      <c r="B50" s="55">
        <f>B48/B49</f>
        <v>7.4941203182645548</v>
      </c>
      <c r="C50" s="19"/>
      <c r="D50" s="12">
        <v>1495</v>
      </c>
      <c r="E50" s="16">
        <v>0</v>
      </c>
      <c r="F50" s="19"/>
      <c r="Y50" s="83" t="s">
        <v>80</v>
      </c>
      <c r="Z50" s="83"/>
      <c r="AH50" s="4">
        <v>1495</v>
      </c>
      <c r="AI50" s="33">
        <v>0</v>
      </c>
    </row>
    <row r="51" spans="1:86" x14ac:dyDescent="0.25">
      <c r="D51" s="12">
        <v>149815</v>
      </c>
      <c r="E51" s="16">
        <v>0</v>
      </c>
      <c r="Y51" s="4">
        <v>14</v>
      </c>
      <c r="Z51" s="33">
        <f>balance!B96</f>
        <v>7400245.5999999996</v>
      </c>
      <c r="AH51" s="4">
        <v>1496</v>
      </c>
      <c r="AI51" s="33">
        <v>0</v>
      </c>
    </row>
    <row r="52" spans="1:86" x14ac:dyDescent="0.25">
      <c r="D52" s="12">
        <v>16</v>
      </c>
      <c r="E52" s="16">
        <f>balance!B440</f>
        <v>79759.8</v>
      </c>
      <c r="Y52" s="4">
        <v>1499</v>
      </c>
      <c r="Z52" s="33">
        <f>balance!B427</f>
        <v>-546063.68000000005</v>
      </c>
      <c r="AH52" s="12" t="s">
        <v>21</v>
      </c>
      <c r="AI52" s="33">
        <f>SUM(AI6:AI51)</f>
        <v>458929.76</v>
      </c>
    </row>
    <row r="53" spans="1:86" x14ac:dyDescent="0.25">
      <c r="D53" s="12">
        <v>17</v>
      </c>
      <c r="E53" s="16">
        <v>0</v>
      </c>
      <c r="Y53" s="12" t="s">
        <v>21</v>
      </c>
      <c r="Z53" s="27">
        <f>Z51-Z52</f>
        <v>7946309.2799999993</v>
      </c>
    </row>
    <row r="54" spans="1:86" x14ac:dyDescent="0.25">
      <c r="D54" s="12">
        <v>18</v>
      </c>
      <c r="E54" s="16">
        <f>balance!B531</f>
        <v>47557.51</v>
      </c>
    </row>
    <row r="55" spans="1:86" ht="30" x14ac:dyDescent="0.25">
      <c r="D55" s="12">
        <v>19</v>
      </c>
      <c r="E55" s="16">
        <f>balance!B547</f>
        <v>124492.19</v>
      </c>
      <c r="AH55" s="6" t="s">
        <v>90</v>
      </c>
      <c r="AI55" s="55">
        <f>AI4/AI52</f>
        <v>1.189863302828738</v>
      </c>
    </row>
    <row r="56" spans="1:86" ht="30" x14ac:dyDescent="0.25">
      <c r="D56" s="15" t="s">
        <v>21</v>
      </c>
      <c r="E56" s="23">
        <f>SUM(E4:E55)</f>
        <v>1266614.3399999999</v>
      </c>
      <c r="Y56" s="6" t="s">
        <v>88</v>
      </c>
      <c r="Z56" s="55">
        <f>Z49/Z53</f>
        <v>5.7753825559631385E-2</v>
      </c>
    </row>
    <row r="58" spans="1:86" x14ac:dyDescent="0.25">
      <c r="D58" s="81" t="s">
        <v>73</v>
      </c>
      <c r="E58" s="82"/>
    </row>
    <row r="59" spans="1:86" x14ac:dyDescent="0.25">
      <c r="D59" s="12">
        <v>1103</v>
      </c>
      <c r="E59" s="16">
        <f>balance!B8</f>
        <v>574644.98</v>
      </c>
    </row>
    <row r="60" spans="1:86" x14ac:dyDescent="0.25">
      <c r="D60" s="12">
        <v>15</v>
      </c>
      <c r="E60" s="12">
        <v>0</v>
      </c>
    </row>
    <row r="61" spans="1:86" x14ac:dyDescent="0.25">
      <c r="D61" s="12">
        <v>170105</v>
      </c>
      <c r="E61" s="12">
        <v>0</v>
      </c>
    </row>
    <row r="62" spans="1:86" x14ac:dyDescent="0.25">
      <c r="D62" s="12">
        <v>170110</v>
      </c>
      <c r="E62" s="12">
        <v>0</v>
      </c>
    </row>
    <row r="63" spans="1:86" x14ac:dyDescent="0.25">
      <c r="D63" s="12">
        <v>170115</v>
      </c>
      <c r="E63" s="12">
        <v>0</v>
      </c>
    </row>
    <row r="64" spans="1:86" x14ac:dyDescent="0.25">
      <c r="D64" s="12">
        <v>1901</v>
      </c>
      <c r="E64" s="17">
        <f>balance!B548</f>
        <v>0</v>
      </c>
    </row>
    <row r="65" spans="4:5" x14ac:dyDescent="0.25">
      <c r="D65" s="12">
        <v>190205</v>
      </c>
      <c r="E65" s="17">
        <f>balance!B555</f>
        <v>0</v>
      </c>
    </row>
    <row r="66" spans="4:5" x14ac:dyDescent="0.25">
      <c r="D66" s="12">
        <v>190210</v>
      </c>
      <c r="E66" s="17">
        <f>balance!B556</f>
        <v>0</v>
      </c>
    </row>
    <row r="67" spans="4:5" x14ac:dyDescent="0.25">
      <c r="D67" s="12">
        <v>190215</v>
      </c>
      <c r="E67" s="17">
        <f>balance!B557</f>
        <v>0</v>
      </c>
    </row>
    <row r="68" spans="4:5" x14ac:dyDescent="0.25">
      <c r="D68" s="12">
        <v>190220</v>
      </c>
      <c r="E68" s="17">
        <f>balance!B558</f>
        <v>0</v>
      </c>
    </row>
    <row r="69" spans="4:5" x14ac:dyDescent="0.25">
      <c r="D69" s="12">
        <v>190240</v>
      </c>
      <c r="E69" s="12">
        <v>0</v>
      </c>
    </row>
    <row r="70" spans="4:5" x14ac:dyDescent="0.25">
      <c r="D70" s="12">
        <v>190250</v>
      </c>
      <c r="E70" s="12">
        <v>0</v>
      </c>
    </row>
    <row r="71" spans="4:5" x14ac:dyDescent="0.25">
      <c r="D71" s="12">
        <v>190280</v>
      </c>
      <c r="E71" s="17">
        <f>balance!B570</f>
        <v>0</v>
      </c>
    </row>
    <row r="72" spans="4:5" x14ac:dyDescent="0.25">
      <c r="D72" s="15" t="s">
        <v>21</v>
      </c>
      <c r="E72" s="22">
        <f>SUM(E59:E71)</f>
        <v>574644.98</v>
      </c>
    </row>
    <row r="74" spans="4:5" x14ac:dyDescent="0.25">
      <c r="D74" s="15" t="s">
        <v>74</v>
      </c>
      <c r="E74" s="21">
        <f>E56-E72</f>
        <v>691969.35999999987</v>
      </c>
    </row>
    <row r="76" spans="4:5" x14ac:dyDescent="0.25">
      <c r="D76" s="15" t="s">
        <v>68</v>
      </c>
      <c r="E76" s="24">
        <f>balance!B1</f>
        <v>8753993.8599999994</v>
      </c>
    </row>
    <row r="78" spans="4:5" x14ac:dyDescent="0.25">
      <c r="D78" s="13" t="s">
        <v>70</v>
      </c>
      <c r="E78" s="17">
        <f>E74</f>
        <v>691969.35999999987</v>
      </c>
    </row>
    <row r="79" spans="4:5" x14ac:dyDescent="0.25">
      <c r="D79" s="13" t="s">
        <v>71</v>
      </c>
      <c r="E79" s="17">
        <f>E76</f>
        <v>8753993.8599999994</v>
      </c>
    </row>
    <row r="80" spans="4:5" x14ac:dyDescent="0.25">
      <c r="D80" s="20" t="s">
        <v>113</v>
      </c>
      <c r="E80" s="55">
        <f>E78/E79</f>
        <v>7.9046132664296831E-2</v>
      </c>
    </row>
  </sheetData>
  <mergeCells count="48">
    <mergeCell ref="AO11:AP11"/>
    <mergeCell ref="BH2:BI2"/>
    <mergeCell ref="AV2:AW2"/>
    <mergeCell ref="BB2:BC2"/>
    <mergeCell ref="AE9:AF9"/>
    <mergeCell ref="AH2:AI2"/>
    <mergeCell ref="AH5:AI5"/>
    <mergeCell ref="P14:Q14"/>
    <mergeCell ref="Y2:Z2"/>
    <mergeCell ref="Y50:Z50"/>
    <mergeCell ref="AB2:AC2"/>
    <mergeCell ref="AB9:AC9"/>
    <mergeCell ref="M2:N2"/>
    <mergeCell ref="M9:N9"/>
    <mergeCell ref="S2:T2"/>
    <mergeCell ref="S9:T9"/>
    <mergeCell ref="V2:W2"/>
    <mergeCell ref="P2:Q2"/>
    <mergeCell ref="D58:E58"/>
    <mergeCell ref="J2:K2"/>
    <mergeCell ref="J3:K3"/>
    <mergeCell ref="J6:K6"/>
    <mergeCell ref="J19:K19"/>
    <mergeCell ref="A9:B9"/>
    <mergeCell ref="G2:H2"/>
    <mergeCell ref="G3:H3"/>
    <mergeCell ref="D2:E2"/>
    <mergeCell ref="D3:E3"/>
    <mergeCell ref="BK2:BL2"/>
    <mergeCell ref="BK8:BL8"/>
    <mergeCell ref="BP2:BQ2"/>
    <mergeCell ref="BP8:BQ8"/>
    <mergeCell ref="A2:B2"/>
    <mergeCell ref="A3:B3"/>
    <mergeCell ref="AE2:AF2"/>
    <mergeCell ref="AK2:AL2"/>
    <mergeCell ref="AR2:AS2"/>
    <mergeCell ref="AO2:AP2"/>
    <mergeCell ref="BY8:BZ8"/>
    <mergeCell ref="CB2:CC2"/>
    <mergeCell ref="CB8:CC8"/>
    <mergeCell ref="CE5:CF5"/>
    <mergeCell ref="CE2:CF2"/>
    <mergeCell ref="BV2:BW2"/>
    <mergeCell ref="CJ3:CK3"/>
    <mergeCell ref="CJ2:CK2"/>
    <mergeCell ref="CM2:CN2"/>
    <mergeCell ref="BY2:BZ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005B-7063-44EE-AC56-14559326C14B}">
  <dimension ref="A1:F34"/>
  <sheetViews>
    <sheetView tabSelected="1" zoomScale="106" zoomScaleNormal="106" workbookViewId="0">
      <selection activeCell="G12" sqref="G12"/>
    </sheetView>
  </sheetViews>
  <sheetFormatPr baseColWidth="10" defaultRowHeight="15" x14ac:dyDescent="0.25"/>
  <cols>
    <col min="1" max="1" width="78.28515625" bestFit="1" customWidth="1"/>
    <col min="2" max="2" width="15.140625" hidden="1" customWidth="1"/>
    <col min="3" max="3" width="13.5703125" bestFit="1" customWidth="1"/>
    <col min="4" max="4" width="0" hidden="1" customWidth="1"/>
    <col min="5" max="5" width="13.140625" hidden="1" customWidth="1"/>
    <col min="6" max="6" width="22.42578125" bestFit="1" customWidth="1"/>
  </cols>
  <sheetData>
    <row r="1" spans="1:6" x14ac:dyDescent="0.25">
      <c r="A1" s="1" t="s">
        <v>0</v>
      </c>
      <c r="B1" s="67" t="s">
        <v>99</v>
      </c>
      <c r="C1" s="85" t="s">
        <v>165</v>
      </c>
      <c r="D1" s="65" t="s">
        <v>103</v>
      </c>
      <c r="E1" s="73" t="s">
        <v>144</v>
      </c>
    </row>
    <row r="2" spans="1:6" ht="24" hidden="1" customHeight="1" x14ac:dyDescent="0.25">
      <c r="A2" s="74" t="s">
        <v>149</v>
      </c>
      <c r="B2" s="71">
        <v>6.5108120444293967</v>
      </c>
      <c r="C2" s="63">
        <f>FORMULAS!B50</f>
        <v>7.4941203182645548</v>
      </c>
      <c r="D2" s="62">
        <f>C2-B2</f>
        <v>0.98330827383515818</v>
      </c>
      <c r="E2" s="62">
        <v>1.8652</v>
      </c>
    </row>
    <row r="3" spans="1:6" x14ac:dyDescent="0.25">
      <c r="A3" s="1" t="s">
        <v>1</v>
      </c>
      <c r="B3" s="72"/>
      <c r="C3" s="15"/>
      <c r="D3" s="12"/>
      <c r="E3" s="12"/>
    </row>
    <row r="4" spans="1:6" x14ac:dyDescent="0.25">
      <c r="A4" s="88" t="s">
        <v>150</v>
      </c>
      <c r="B4" s="91">
        <v>9.0707232129285345E-2</v>
      </c>
      <c r="C4" s="87">
        <f>FORMULAS!E80</f>
        <v>7.9046132664296831E-2</v>
      </c>
      <c r="D4" s="62">
        <f>C4-B4</f>
        <v>-1.1661099464988514E-2</v>
      </c>
      <c r="E4" s="62">
        <v>0.10589999999999999</v>
      </c>
    </row>
    <row r="5" spans="1:6" x14ac:dyDescent="0.25">
      <c r="A5" s="74" t="s">
        <v>151</v>
      </c>
      <c r="B5" s="71">
        <v>0.90929276787071456</v>
      </c>
      <c r="C5" s="63">
        <f>FORMULAS!H49</f>
        <v>0.92095386733570317</v>
      </c>
      <c r="D5" s="62">
        <f>C5-B5</f>
        <v>1.1661099464988611E-2</v>
      </c>
      <c r="E5" s="62">
        <v>0.89410000000000001</v>
      </c>
    </row>
    <row r="6" spans="1:6" x14ac:dyDescent="0.25">
      <c r="A6" s="74" t="s">
        <v>152</v>
      </c>
      <c r="B6" s="71">
        <v>1.0775912222570154</v>
      </c>
      <c r="C6" s="63">
        <f>FORMULAS!K33</f>
        <v>1.0922825567327763</v>
      </c>
      <c r="D6" s="62">
        <f>C6-B6</f>
        <v>1.4691334475760875E-2</v>
      </c>
      <c r="E6" s="62">
        <v>1.1133</v>
      </c>
    </row>
    <row r="7" spans="1:6" x14ac:dyDescent="0.25">
      <c r="A7" s="1" t="s">
        <v>2</v>
      </c>
      <c r="B7" s="72"/>
      <c r="C7" s="15"/>
      <c r="D7" s="62"/>
      <c r="E7" s="62"/>
    </row>
    <row r="8" spans="1:6" x14ac:dyDescent="0.25">
      <c r="A8" s="90" t="s">
        <v>3</v>
      </c>
      <c r="B8" s="91">
        <v>2.1629852718421931E-2</v>
      </c>
      <c r="C8" s="87">
        <f>FORMULAS!Q32</f>
        <v>2.7277710072215119E-2</v>
      </c>
      <c r="D8" s="62">
        <f>C8-B8</f>
        <v>5.6478573537931884E-3</v>
      </c>
      <c r="E8" s="62">
        <v>7.0699999999999999E-2</v>
      </c>
      <c r="F8" s="3"/>
    </row>
    <row r="9" spans="1:6" ht="14.25" customHeight="1" x14ac:dyDescent="0.25">
      <c r="A9" s="90" t="s">
        <v>4</v>
      </c>
      <c r="B9" s="91">
        <v>6.3025320929076395E-2</v>
      </c>
      <c r="C9" s="87">
        <f>FORMULAS!W32</f>
        <v>5.829397448307428E-2</v>
      </c>
      <c r="D9" s="62">
        <f>C9-B9</f>
        <v>-4.7313464460021146E-3</v>
      </c>
      <c r="E9" s="62">
        <v>0.1084</v>
      </c>
      <c r="F9" s="66"/>
    </row>
    <row r="10" spans="1:6" x14ac:dyDescent="0.25">
      <c r="A10" s="90" t="s">
        <v>5</v>
      </c>
      <c r="B10" s="91">
        <v>6.2129813428324916E-2</v>
      </c>
      <c r="C10" s="87">
        <f>FORMULAS!Z56</f>
        <v>5.7753825559631385E-2</v>
      </c>
      <c r="D10" s="62">
        <f>C10-B10</f>
        <v>-4.3759878686935316E-3</v>
      </c>
      <c r="E10" s="62">
        <v>9.35E-2</v>
      </c>
      <c r="F10" s="69"/>
    </row>
    <row r="11" spans="1:6" x14ac:dyDescent="0.25">
      <c r="A11" s="1" t="s">
        <v>6</v>
      </c>
      <c r="B11" s="72"/>
      <c r="C11" s="15"/>
      <c r="D11" s="62"/>
      <c r="E11" s="62"/>
    </row>
    <row r="12" spans="1:6" x14ac:dyDescent="0.25">
      <c r="A12" s="90" t="s">
        <v>7</v>
      </c>
      <c r="B12" s="91">
        <v>1.3663820622385643</v>
      </c>
      <c r="C12" s="87">
        <f>FORMULAS!AC22</f>
        <v>1.3815589046394141</v>
      </c>
      <c r="D12" s="62">
        <f>C12-B12</f>
        <v>1.5176842400849822E-2</v>
      </c>
      <c r="E12" s="62">
        <v>0.91639999999999999</v>
      </c>
    </row>
    <row r="13" spans="1:6" x14ac:dyDescent="0.25">
      <c r="A13" s="90" t="s">
        <v>8</v>
      </c>
      <c r="B13" s="91">
        <v>1.0285814431929425</v>
      </c>
      <c r="C13" s="87">
        <f>FORMULAS!AF22</f>
        <v>1.1018250203287923</v>
      </c>
      <c r="D13" s="62">
        <f>C13-B13</f>
        <v>7.3243577135849725E-2</v>
      </c>
      <c r="E13" s="62">
        <v>0.84870000000000001</v>
      </c>
    </row>
    <row r="14" spans="1:6" x14ac:dyDescent="0.25">
      <c r="A14" s="90" t="s">
        <v>9</v>
      </c>
      <c r="B14" s="91">
        <v>1.1096290219850442</v>
      </c>
      <c r="C14" s="87">
        <f>FORMULAS!AI55</f>
        <v>1.189863302828738</v>
      </c>
      <c r="D14" s="62">
        <f>C14-B14</f>
        <v>8.0234280843693773E-2</v>
      </c>
      <c r="E14" s="62">
        <v>0.88170000000000004</v>
      </c>
    </row>
    <row r="15" spans="1:6" x14ac:dyDescent="0.25">
      <c r="A15" s="1" t="s">
        <v>10</v>
      </c>
      <c r="B15" s="72"/>
      <c r="C15" s="15"/>
      <c r="D15" s="62"/>
      <c r="E15" s="62"/>
    </row>
    <row r="16" spans="1:6" x14ac:dyDescent="0.25">
      <c r="A16" s="74" t="s">
        <v>153</v>
      </c>
      <c r="B16" s="71">
        <v>5.2791387918821417E-2</v>
      </c>
      <c r="C16" s="63">
        <f>FORMULAS!AL16</f>
        <v>0.79034514652949517</v>
      </c>
      <c r="D16" s="62">
        <f>C16-B16</f>
        <v>0.73755375861067374</v>
      </c>
      <c r="E16" s="62">
        <v>6.4500000000000002E-2</v>
      </c>
    </row>
    <row r="17" spans="1:6" x14ac:dyDescent="0.25">
      <c r="A17" s="88" t="s">
        <v>154</v>
      </c>
      <c r="B17" s="91">
        <v>0.67863064289037323</v>
      </c>
      <c r="C17" s="87">
        <f>FORMULAS!AP23</f>
        <v>0.95413664588214708</v>
      </c>
      <c r="D17" s="62">
        <f>C17-B17</f>
        <v>0.27550600299177386</v>
      </c>
      <c r="E17" s="62">
        <v>1.1136999999999999</v>
      </c>
      <c r="F17" t="s">
        <v>166</v>
      </c>
    </row>
    <row r="18" spans="1:6" x14ac:dyDescent="0.25">
      <c r="A18" s="74" t="s">
        <v>155</v>
      </c>
      <c r="B18" s="71">
        <v>3.2503823565106678E-2</v>
      </c>
      <c r="C18" s="63">
        <f>FORMULAS!AS16</f>
        <v>0.41483434168184358</v>
      </c>
      <c r="D18" s="62">
        <f>C18-B18</f>
        <v>0.38233051811673691</v>
      </c>
      <c r="E18" s="62">
        <v>2.76E-2</v>
      </c>
    </row>
    <row r="19" spans="1:6" x14ac:dyDescent="0.25">
      <c r="A19" s="1" t="s">
        <v>11</v>
      </c>
      <c r="B19" s="72"/>
      <c r="C19" s="15"/>
      <c r="D19" s="62"/>
      <c r="E19" s="62"/>
    </row>
    <row r="20" spans="1:6" x14ac:dyDescent="0.25">
      <c r="A20" s="88" t="s">
        <v>156</v>
      </c>
      <c r="B20" s="91">
        <v>1.5502941598176665E-2</v>
      </c>
      <c r="C20" s="87">
        <f>FORMULAS!AW7</f>
        <v>2.6317921647383564E-2</v>
      </c>
      <c r="D20" s="62">
        <f>C20-B20</f>
        <v>1.0814980049206899E-2</v>
      </c>
      <c r="E20" s="62">
        <v>-1.4999999999999999E-2</v>
      </c>
      <c r="F20" t="s">
        <v>104</v>
      </c>
    </row>
    <row r="21" spans="1:6" x14ac:dyDescent="0.25">
      <c r="A21" s="88" t="s">
        <v>157</v>
      </c>
      <c r="B21" s="91">
        <v>2.0833048843941367E-3</v>
      </c>
      <c r="C21" s="87">
        <f>FORMULAS!BC7</f>
        <v>3.524658629358446E-3</v>
      </c>
      <c r="D21" s="62">
        <f>C21-B21</f>
        <v>1.4413537449643092E-3</v>
      </c>
      <c r="E21" s="62">
        <v>-2.5999999999999999E-3</v>
      </c>
      <c r="F21" t="s">
        <v>105</v>
      </c>
    </row>
    <row r="22" spans="1:6" x14ac:dyDescent="0.25">
      <c r="A22" s="1" t="s">
        <v>12</v>
      </c>
      <c r="B22" s="72"/>
      <c r="C22" s="15"/>
      <c r="D22" s="62"/>
      <c r="E22" s="62"/>
    </row>
    <row r="23" spans="1:6" x14ac:dyDescent="0.25">
      <c r="A23" s="74" t="s">
        <v>158</v>
      </c>
      <c r="B23" s="71">
        <v>1.4983332416541317</v>
      </c>
      <c r="C23" s="63">
        <f>FORMULAS!BI10</f>
        <v>1.5787911394958383</v>
      </c>
      <c r="D23" s="62">
        <f>C23-B23</f>
        <v>8.0457897841706538E-2</v>
      </c>
      <c r="E23" s="62">
        <v>1.0842000000000001</v>
      </c>
    </row>
    <row r="24" spans="1:6" x14ac:dyDescent="0.25">
      <c r="A24" s="1" t="s">
        <v>13</v>
      </c>
      <c r="B24" s="72"/>
      <c r="C24" s="15"/>
      <c r="D24" s="62"/>
      <c r="E24" s="62"/>
    </row>
    <row r="25" spans="1:6" x14ac:dyDescent="0.25">
      <c r="A25" s="74" t="s">
        <v>159</v>
      </c>
      <c r="B25" s="71">
        <v>0.18603529917811967</v>
      </c>
      <c r="C25" s="64">
        <f>FORMULAS!BL23</f>
        <v>0.28366552386331495</v>
      </c>
      <c r="D25" s="62">
        <f>C25-B25</f>
        <v>9.7630224685195277E-2</v>
      </c>
      <c r="E25" s="62">
        <v>-3.7900000000000003E-2</v>
      </c>
    </row>
    <row r="26" spans="1:6" x14ac:dyDescent="0.25">
      <c r="A26" s="74" t="s">
        <v>160</v>
      </c>
      <c r="B26" s="71">
        <v>2.4999658612729597E-2</v>
      </c>
      <c r="C26" s="63">
        <f>FORMULAS!BQ23</f>
        <v>3.7990239120410038E-2</v>
      </c>
      <c r="D26" s="62">
        <f>C26-B26</f>
        <v>1.2990580507680441E-2</v>
      </c>
      <c r="E26" s="62">
        <v>-6.6E-3</v>
      </c>
    </row>
    <row r="27" spans="1:6" x14ac:dyDescent="0.25">
      <c r="A27" s="1" t="s">
        <v>14</v>
      </c>
      <c r="B27" s="72"/>
      <c r="C27" s="15"/>
      <c r="D27" s="62"/>
      <c r="E27" s="62"/>
    </row>
    <row r="28" spans="1:6" x14ac:dyDescent="0.25">
      <c r="A28" s="88" t="s">
        <v>162</v>
      </c>
      <c r="B28" s="89"/>
      <c r="C28" s="87">
        <f>FORMULAS!BW19</f>
        <v>0.14929605908984092</v>
      </c>
      <c r="D28" s="62"/>
      <c r="E28" s="62"/>
    </row>
    <row r="29" spans="1:6" x14ac:dyDescent="0.25">
      <c r="A29" s="90" t="s">
        <v>15</v>
      </c>
      <c r="B29" s="91">
        <v>0.46257811606860699</v>
      </c>
      <c r="C29" s="87">
        <f>FORMULAS!CF12</f>
        <v>0.37856174469964954</v>
      </c>
      <c r="D29" s="62">
        <f>C29-B29</f>
        <v>-8.4016371368957454E-2</v>
      </c>
      <c r="E29" s="62">
        <v>0.35539999999999999</v>
      </c>
    </row>
    <row r="30" spans="1:6" x14ac:dyDescent="0.25">
      <c r="A30" s="1" t="s">
        <v>16</v>
      </c>
      <c r="B30" s="72"/>
      <c r="C30" s="15"/>
      <c r="D30" s="62"/>
      <c r="E30" s="62"/>
    </row>
    <row r="31" spans="1:6" x14ac:dyDescent="0.25">
      <c r="A31" s="2" t="s">
        <v>17</v>
      </c>
      <c r="B31" s="71">
        <v>0.13646456867236834</v>
      </c>
      <c r="C31" s="63">
        <f>FORMULAS!CK12</f>
        <v>0.14061668875787856</v>
      </c>
      <c r="D31" s="62">
        <f>C31-B31</f>
        <v>4.1521200855102192E-3</v>
      </c>
      <c r="E31" s="62">
        <v>0.16209999999999999</v>
      </c>
    </row>
    <row r="32" spans="1:6" hidden="1" x14ac:dyDescent="0.25">
      <c r="A32" s="2" t="s">
        <v>18</v>
      </c>
      <c r="B32" s="2"/>
      <c r="C32" s="62">
        <f>FORMULAS!CN6</f>
        <v>1.1446898821562572</v>
      </c>
    </row>
    <row r="33" spans="1:3" hidden="1" x14ac:dyDescent="0.25">
      <c r="A33" s="2" t="s">
        <v>19</v>
      </c>
      <c r="B33" s="2"/>
      <c r="C33" s="12"/>
    </row>
    <row r="34" spans="1:3" x14ac:dyDescent="0.25">
      <c r="A34" s="86" t="s">
        <v>167</v>
      </c>
      <c r="C34" s="87">
        <v>0.16239999999999999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FORMULAS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ALEXIS</cp:lastModifiedBy>
  <dcterms:created xsi:type="dcterms:W3CDTF">2024-08-15T13:33:50Z</dcterms:created>
  <dcterms:modified xsi:type="dcterms:W3CDTF">2025-02-18T17:09:58Z</dcterms:modified>
</cp:coreProperties>
</file>